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ter Prépa X\Ecole important pour une carrière\"/>
    </mc:Choice>
  </mc:AlternateContent>
  <xr:revisionPtr revIDLastSave="0" documentId="8_{97C292CB-1508-4499-9256-148A5C74B615}" xr6:coauthVersionLast="45" xr6:coauthVersionMax="45" xr10:uidLastSave="{00000000-0000-0000-0000-000000000000}"/>
  <bookViews>
    <workbookView xWindow="-120" yWindow="-120" windowWidth="29040" windowHeight="15840" xr2:uid="{A6818A15-DCD3-4761-8884-5FDC2B4FA11F}"/>
  </bookViews>
  <sheets>
    <sheet name="Transports" sheetId="1" r:id="rId1"/>
  </sheets>
  <calcPr calcId="191029" concurrentCalc="0"/>
  <pivotCaches>
    <pivotCache cacheId="27" r:id="rId2"/>
    <pivotCache cacheId="6" r:id="rId3"/>
    <pivotCache cacheId="5" r:id="rId4"/>
    <pivotCache cacheId="12" r:id="rId5"/>
    <pivotCache cacheId="2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1" l="1"/>
  <c r="X5" i="1"/>
  <c r="X19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X38" i="1"/>
  <c r="U40" i="1"/>
  <c r="U41" i="1"/>
  <c r="U42" i="1"/>
  <c r="U43" i="1"/>
  <c r="U44" i="1"/>
  <c r="U47" i="1"/>
  <c r="U48" i="1"/>
  <c r="U49" i="1"/>
  <c r="X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9" i="1"/>
  <c r="W79" i="1"/>
  <c r="U81" i="1"/>
  <c r="I82" i="1"/>
  <c r="U82" i="1"/>
  <c r="I83" i="1"/>
  <c r="U83" i="1"/>
  <c r="U87" i="1"/>
  <c r="I84" i="1"/>
  <c r="U84" i="1"/>
  <c r="I85" i="1"/>
  <c r="U85" i="1"/>
  <c r="I86" i="1"/>
  <c r="U86" i="1"/>
  <c r="I87" i="1"/>
  <c r="I88" i="1"/>
  <c r="U88" i="1"/>
  <c r="I89" i="1"/>
  <c r="U89" i="1"/>
  <c r="I90" i="1"/>
  <c r="U90" i="1"/>
  <c r="I91" i="1"/>
  <c r="M91" i="1"/>
  <c r="U91" i="1"/>
  <c r="I92" i="1"/>
  <c r="U92" i="1"/>
  <c r="I93" i="1"/>
  <c r="U93" i="1"/>
  <c r="I94" i="1"/>
  <c r="U94" i="1"/>
  <c r="I95" i="1"/>
  <c r="U95" i="1"/>
  <c r="I96" i="1"/>
  <c r="U96" i="1"/>
  <c r="I97" i="1"/>
  <c r="U97" i="1"/>
  <c r="I98" i="1"/>
  <c r="U98" i="1"/>
  <c r="I99" i="1"/>
  <c r="U99" i="1"/>
  <c r="I100" i="1"/>
  <c r="U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</calcChain>
</file>

<file path=xl/sharedStrings.xml><?xml version="1.0" encoding="utf-8"?>
<sst xmlns="http://schemas.openxmlformats.org/spreadsheetml/2006/main" count="1040" uniqueCount="303">
  <si>
    <t>IFP School</t>
  </si>
  <si>
    <t>Mines ParisTech</t>
  </si>
  <si>
    <t>ENA</t>
  </si>
  <si>
    <t>Ponts et chaussées</t>
  </si>
  <si>
    <t>Arts et métiers ParisTech</t>
  </si>
  <si>
    <t>Brunel University London</t>
  </si>
  <si>
    <t>ESCP</t>
  </si>
  <si>
    <t>Mines Saint-Etienne</t>
  </si>
  <si>
    <t>Polytechnique</t>
  </si>
  <si>
    <t>INP Grenoble</t>
  </si>
  <si>
    <t>Sciences Po Paris</t>
  </si>
  <si>
    <t>CentraleSupelec</t>
  </si>
  <si>
    <t>ESSEC</t>
  </si>
  <si>
    <t>London School of Economics</t>
  </si>
  <si>
    <t>Polytech Paris</t>
  </si>
  <si>
    <t>UTC Compiègne</t>
  </si>
  <si>
    <t>Hochschule Osnabrück</t>
  </si>
  <si>
    <t>Agro ParisTech</t>
  </si>
  <si>
    <t>Grenoble Ecole de Management</t>
  </si>
  <si>
    <t xml:space="preserve">Vodafone </t>
  </si>
  <si>
    <t xml:space="preserve">Philips </t>
  </si>
  <si>
    <t>Saft</t>
  </si>
  <si>
    <t>Vallourec</t>
  </si>
  <si>
    <t>Massachussets Institute of Technology</t>
  </si>
  <si>
    <t>Booz &amp; Company</t>
  </si>
  <si>
    <t>Supaero</t>
  </si>
  <si>
    <t>Mitsubishi</t>
  </si>
  <si>
    <t>Assystem</t>
  </si>
  <si>
    <t>IGS-RH</t>
  </si>
  <si>
    <t>Thomson Multimedia</t>
  </si>
  <si>
    <t>Jungheinrich AG</t>
  </si>
  <si>
    <t>Université Pierre et Marie Curie</t>
  </si>
  <si>
    <t>Egis</t>
  </si>
  <si>
    <t>Airbus, PSA</t>
  </si>
  <si>
    <t xml:space="preserve">Renault </t>
  </si>
  <si>
    <t>Université Panthéon-Sorbonne Paris 1</t>
  </si>
  <si>
    <t>Infineon Technologies</t>
  </si>
  <si>
    <t>NH industries</t>
  </si>
  <si>
    <t>Boccard</t>
  </si>
  <si>
    <t>ENS Lyon</t>
  </si>
  <si>
    <t>GECI International</t>
  </si>
  <si>
    <t>CELSA</t>
  </si>
  <si>
    <t>Bosch</t>
  </si>
  <si>
    <t>ATR</t>
  </si>
  <si>
    <t>Université Toulouse Paul Sabatier</t>
  </si>
  <si>
    <t>Air France</t>
  </si>
  <si>
    <t>HEC Paris</t>
  </si>
  <si>
    <t>Grand Total</t>
  </si>
  <si>
    <t xml:space="preserve">Technip </t>
  </si>
  <si>
    <t>Safran</t>
  </si>
  <si>
    <t>IAE Lille</t>
  </si>
  <si>
    <t>Goldman Sachs</t>
  </si>
  <si>
    <t>PSA, Safran</t>
  </si>
  <si>
    <t>Société Générale</t>
  </si>
  <si>
    <t>Crédit Agricole</t>
  </si>
  <si>
    <t>Mines ParisTechTech</t>
  </si>
  <si>
    <t>Université de Valenciennes</t>
  </si>
  <si>
    <t>La Poste</t>
  </si>
  <si>
    <t>Université de Nancy</t>
  </si>
  <si>
    <t>Air Cruisers Company</t>
  </si>
  <si>
    <t>Politecnico di Milano</t>
  </si>
  <si>
    <t>Université de Bologne</t>
  </si>
  <si>
    <t>Sogefi</t>
  </si>
  <si>
    <t>Helmut Schmidt Universität - Universität der Bundeswehr Hamburg</t>
  </si>
  <si>
    <t>TU Munich</t>
  </si>
  <si>
    <t>NADCAP</t>
  </si>
  <si>
    <t>TU Delft</t>
  </si>
  <si>
    <t>Lagardère</t>
  </si>
  <si>
    <t>Insa Lyon</t>
  </si>
  <si>
    <t>Technische Universität Braunschweig</t>
  </si>
  <si>
    <t>Zodiac</t>
  </si>
  <si>
    <t>Skema</t>
  </si>
  <si>
    <t>Telma</t>
  </si>
  <si>
    <t>Stevens Institute of Technology</t>
  </si>
  <si>
    <t>Dassault</t>
  </si>
  <si>
    <t>Mc Gill</t>
  </si>
  <si>
    <t>PSA, Safran, Alstom</t>
  </si>
  <si>
    <t xml:space="preserve">Politique </t>
  </si>
  <si>
    <t>Armée</t>
  </si>
  <si>
    <t xml:space="preserve">Airbus </t>
  </si>
  <si>
    <t>IUT de Villetaneuse</t>
  </si>
  <si>
    <t>Polytechnique Madrid</t>
  </si>
  <si>
    <t>BIC</t>
  </si>
  <si>
    <t>PSA, Renault, Airbus, Safran</t>
  </si>
  <si>
    <t>Alstom</t>
  </si>
  <si>
    <t xml:space="preserve">Seat </t>
  </si>
  <si>
    <t>GE</t>
  </si>
  <si>
    <t>AVTOVAZ</t>
  </si>
  <si>
    <t xml:space="preserve">Constellium </t>
  </si>
  <si>
    <t>TF1</t>
  </si>
  <si>
    <t>Novartis</t>
  </si>
  <si>
    <t>Dauphine</t>
  </si>
  <si>
    <t>Faurecia</t>
  </si>
  <si>
    <t>ESTACA</t>
  </si>
  <si>
    <t>Safran, Renault</t>
  </si>
  <si>
    <t>Rio Tinto Alcan</t>
  </si>
  <si>
    <t>PSA, Renault</t>
  </si>
  <si>
    <t>Volkswagen</t>
  </si>
  <si>
    <t>TPS</t>
  </si>
  <si>
    <t>SC Johnson</t>
  </si>
  <si>
    <t>Renault, PSA</t>
  </si>
  <si>
    <t>Valeo</t>
  </si>
  <si>
    <t>Canal +</t>
  </si>
  <si>
    <t>Audi</t>
  </si>
  <si>
    <t xml:space="preserve">Ficosa </t>
  </si>
  <si>
    <t>Korn Ferry Hay Group</t>
  </si>
  <si>
    <t>BCG</t>
  </si>
  <si>
    <t>Renault, Safran, PSA</t>
  </si>
  <si>
    <t>Pechiney</t>
  </si>
  <si>
    <t>EPF</t>
  </si>
  <si>
    <t>Fachhochschule Braunschweig/Wolfenbüttel</t>
  </si>
  <si>
    <t>Fiat</t>
  </si>
  <si>
    <t>EM Lyon</t>
  </si>
  <si>
    <t xml:space="preserve">*prise en compte des années cumulées &gt;  10 ans </t>
  </si>
  <si>
    <t>Nissan</t>
  </si>
  <si>
    <t>PWC</t>
  </si>
  <si>
    <t>Toyota</t>
  </si>
  <si>
    <t>ENSIL-ENSCI</t>
  </si>
  <si>
    <t>Airbus, Alstom</t>
  </si>
  <si>
    <t>EADS</t>
  </si>
  <si>
    <t>MGCO</t>
  </si>
  <si>
    <t>ENSHEEIT</t>
  </si>
  <si>
    <t>Matra Marconi Space</t>
  </si>
  <si>
    <t>Nexans</t>
  </si>
  <si>
    <t>Fomas Group</t>
  </si>
  <si>
    <t>Bocconi</t>
  </si>
  <si>
    <t>Compin Group</t>
  </si>
  <si>
    <t>EDHEC</t>
  </si>
  <si>
    <t>Count of Column1</t>
  </si>
  <si>
    <t>Row Labels</t>
  </si>
  <si>
    <t>Safran, Alstom</t>
  </si>
  <si>
    <t>Airbus</t>
  </si>
  <si>
    <t xml:space="preserve">Siemens </t>
  </si>
  <si>
    <t>BNP Paribas</t>
  </si>
  <si>
    <t>Danone</t>
  </si>
  <si>
    <t>PSA</t>
  </si>
  <si>
    <t>Roland Berger</t>
  </si>
  <si>
    <t>Deloitte</t>
  </si>
  <si>
    <t>Politique</t>
  </si>
  <si>
    <t>Safran, Renault, Alstom, Airbus</t>
  </si>
  <si>
    <t>Bombardier</t>
  </si>
  <si>
    <t>Trenitalia</t>
  </si>
  <si>
    <t>Count of Ecoles</t>
  </si>
  <si>
    <t>Alcatel</t>
  </si>
  <si>
    <t>Alstom, Safran, PSA</t>
  </si>
  <si>
    <t>Safran, Renault, Alstom</t>
  </si>
  <si>
    <t>Présence dans les 5 entreprises transports du CAC 40</t>
  </si>
  <si>
    <t>Nombre d'entreprises du CAC 40 secteur transport 
ayant au moins un des membres du COMEX soi(en)t passés par cette entreprise</t>
  </si>
  <si>
    <t>Années cumulées par les membres du COMEX d'entreprises du CAC 40 secteur transport*</t>
  </si>
  <si>
    <t>Entreprises</t>
  </si>
  <si>
    <t>Banque Mondiale</t>
  </si>
  <si>
    <t>Renault</t>
  </si>
  <si>
    <t>Ecoles</t>
  </si>
  <si>
    <t>Jean-Christophe Quémard</t>
  </si>
  <si>
    <t>Grégoire Olivier</t>
  </si>
  <si>
    <t>Brigitte Courtehoux</t>
  </si>
  <si>
    <t>Directeur Qualité et Satisfaction Client</t>
  </si>
  <si>
    <t>Xavier Chéreau</t>
  </si>
  <si>
    <t>Secrétaire Général, Directeur Région Chine</t>
  </si>
  <si>
    <t>Nicolas Morel</t>
  </si>
  <si>
    <t>Directrice de la marque Free2Move</t>
  </si>
  <si>
    <t>Olivier Bourges</t>
  </si>
  <si>
    <t>Directeur des Ressources Humaines et de la Transformation</t>
  </si>
  <si>
    <t>Arnaud Deboeuf</t>
  </si>
  <si>
    <t>Directeur Recherche et Développement</t>
  </si>
  <si>
    <t>Philippe de Rovira</t>
  </si>
  <si>
    <t>Directeur des Programmes et de la Stratégie</t>
  </si>
  <si>
    <t>Michelle Wen</t>
  </si>
  <si>
    <t>Directeur Industriel et Chaîne Logistique</t>
  </si>
  <si>
    <t>Emmanuel Delay</t>
  </si>
  <si>
    <t>Siemens</t>
  </si>
  <si>
    <t>Directeur Financier</t>
  </si>
  <si>
    <t>Samir Cherfan</t>
  </si>
  <si>
    <t>Directrice du Département Achats et Qualité Fournisseurs</t>
  </si>
  <si>
    <t>Maxime Picat</t>
  </si>
  <si>
    <t xml:space="preserve">Nissan </t>
  </si>
  <si>
    <t>Directeur Région Inde - Asie - Pacifique</t>
  </si>
  <si>
    <t>Ponts et chaussés</t>
  </si>
  <si>
    <t>Patrice Lucas</t>
  </si>
  <si>
    <t>Directeur Région Afrique et Moyen-Orient</t>
  </si>
  <si>
    <t>Michael Lohscheller</t>
  </si>
  <si>
    <t>Membre du Directoire / Directeur Région Europe</t>
  </si>
  <si>
    <t>Béatrice Foucher</t>
  </si>
  <si>
    <t>Directeur Région Amérique Latine</t>
  </si>
  <si>
    <t>Vincent Cobée</t>
  </si>
  <si>
    <t>Directeur de la marque Opel Automobile GmbH</t>
  </si>
  <si>
    <t>Jean-Philippe Imparato</t>
  </si>
  <si>
    <t>Directrice de la marque DS Automobiles</t>
  </si>
  <si>
    <t>Carlos Tavares</t>
  </si>
  <si>
    <t>Directeur de la marque Citroën</t>
  </si>
  <si>
    <t>Directeur de la marque Peugeot</t>
  </si>
  <si>
    <t>Grazia Vittadini</t>
  </si>
  <si>
    <t>Président du Directoire</t>
  </si>
  <si>
    <t>Michael Schöllhorn</t>
  </si>
  <si>
    <t>Christian Scherer</t>
  </si>
  <si>
    <t>Chief Technology Officer</t>
  </si>
  <si>
    <t>Philippe Mhun</t>
  </si>
  <si>
    <t>Chief Operations Officer</t>
  </si>
  <si>
    <t>Julie Kitcher</t>
  </si>
  <si>
    <t>Chief Commercial Officer</t>
  </si>
  <si>
    <t>Dirk Hoke</t>
  </si>
  <si>
    <t>Executive Vice-President Programmes &amp; Services</t>
  </si>
  <si>
    <t>John Harrison</t>
  </si>
  <si>
    <t>Executive Vice-President Communications &amp; Corporate Affairs</t>
  </si>
  <si>
    <t>Bruno Even</t>
  </si>
  <si>
    <t>Chief Executive Officer of Airbus Defence and Space</t>
  </si>
  <si>
    <t>Jean-Brice Dumont</t>
  </si>
  <si>
    <t>General Counsel</t>
  </si>
  <si>
    <t>Thierry Baril</t>
  </si>
  <si>
    <t>Chief Executive Officer of Airbus Helicopters</t>
  </si>
  <si>
    <t>Dominik Asam</t>
  </si>
  <si>
    <t>Executive Vice-President Engineering</t>
  </si>
  <si>
    <t>Guillaume Faury</t>
  </si>
  <si>
    <t>Chief Human Resources Officer</t>
  </si>
  <si>
    <t>Chief Financial Officer</t>
  </si>
  <si>
    <t>Sébastien Weber</t>
  </si>
  <si>
    <t xml:space="preserve">Président éxécutif </t>
  </si>
  <si>
    <t>AIRBUS</t>
  </si>
  <si>
    <t>Martin SION</t>
  </si>
  <si>
    <t>Alain SAURET</t>
  </si>
  <si>
    <t>Président, Safran Passenger Solutions</t>
  </si>
  <si>
    <t>Franck SAUDO</t>
  </si>
  <si>
    <t>Président, Safran Electronics &amp; Defense</t>
  </si>
  <si>
    <t>John O'DONNELL</t>
  </si>
  <si>
    <t>Président, Safran Electrical &amp; Power</t>
  </si>
  <si>
    <t>Vincent MASCRÉ</t>
  </si>
  <si>
    <t>Président, Safran Helicopter Engines</t>
  </si>
  <si>
    <t>Column1</t>
  </si>
  <si>
    <t>Cédric GOUBET</t>
  </si>
  <si>
    <t>Président, Safran Aerosystems</t>
  </si>
  <si>
    <t>Vincent CARO</t>
  </si>
  <si>
    <t>Président, Safran Seats</t>
  </si>
  <si>
    <t>Jean-Paul ALARY</t>
  </si>
  <si>
    <t>Président, Safran Landing Systems</t>
  </si>
  <si>
    <t>Alexandre ZIEGLER</t>
  </si>
  <si>
    <t>Président, Safran Nacelles</t>
  </si>
  <si>
    <t>Jean-Jacques ORSINI</t>
  </si>
  <si>
    <t>Président, Safran Aircraft Engines</t>
  </si>
  <si>
    <t>Stephane Dubois</t>
  </si>
  <si>
    <t>Directeur Groupe International et Relations Institutionnelles</t>
  </si>
  <si>
    <t>Bernard DELPIT</t>
  </si>
  <si>
    <t>Directeur Groupe, Performance et Compétitivité</t>
  </si>
  <si>
    <t>Stéphane CUEILLE</t>
  </si>
  <si>
    <t>Directeur Groupe, Ressources Humaines</t>
  </si>
  <si>
    <t>Olivier ANDRIÈS</t>
  </si>
  <si>
    <t>Directeur Financier Groupe</t>
  </si>
  <si>
    <t>Philippe Petitcolin</t>
  </si>
  <si>
    <t>Directeur Groupe R&amp;T et Innovation</t>
  </si>
  <si>
    <t>Directeur auprès du Directeur Général</t>
  </si>
  <si>
    <t>Frédéric Vincent</t>
  </si>
  <si>
    <t>Directeur Général</t>
  </si>
  <si>
    <t>Laurens van den Acker</t>
  </si>
  <si>
    <t>Véronique Sarlat-Depotte</t>
  </si>
  <si>
    <t>Directeur des systèmes d’information, du digital et de la transformation Groupe Renault, Président de Renault Digital</t>
  </si>
  <si>
    <t>Francois Roger</t>
  </si>
  <si>
    <t>Directeur du design industriel Groupe Renault</t>
  </si>
  <si>
    <t>Nicolas Maure</t>
  </si>
  <si>
    <t>Directeur des achats de l’Alliance Renault-Nissan-Mitsubishi et Président-directeur général de Alliance Purchasing Organization</t>
  </si>
  <si>
    <t>Le Vot Denis</t>
  </si>
  <si>
    <t>Directeur ressources humaines, de la prévention et protection, de l’immobilier et des services généraux Groupe Renault</t>
  </si>
  <si>
    <t>Gilles Le Borgne</t>
  </si>
  <si>
    <t>EVP, Chief Turnaround Officer, Groupe Renault et Directeur des opérations de la région Eurasie, Groupe Renault</t>
  </si>
  <si>
    <t>Ali Kassaï Koupaï</t>
  </si>
  <si>
    <t>Directeur régions, commerce et marketing, Groupe Renault</t>
  </si>
  <si>
    <t>Philippe Guérin-Boutaud</t>
  </si>
  <si>
    <t>Directeur de l’ingénierie, Groupe Renault</t>
  </si>
  <si>
    <t>Jose Vicente de los Mozos</t>
  </si>
  <si>
    <t>Directeur produit et programmes Groupe Renault</t>
  </si>
  <si>
    <t>Clotilde Delbos</t>
  </si>
  <si>
    <t>Directeur qualité et satisfaction client Groupe Renault</t>
  </si>
  <si>
    <t xml:space="preserve">Luca de Meo </t>
  </si>
  <si>
    <t>Directeur fabrication et logistique Alliance 1 et Directeur fabrication et logistique Groupe Renault</t>
  </si>
  <si>
    <t>Directeur général adjoint, Directeur financier, Groupe Renault et Président du conseil d’administration de RCI Banque</t>
  </si>
  <si>
    <t>Marc Granger</t>
  </si>
  <si>
    <t>Directeur général de Renault S.A.  et Président de Renault s.a.s.</t>
  </si>
  <si>
    <t>Jérôme Wallut</t>
  </si>
  <si>
    <t>Müslüm Yakisan</t>
  </si>
  <si>
    <t>Chief Strategy Officer</t>
  </si>
  <si>
    <t>Laurent Martinez</t>
  </si>
  <si>
    <t xml:space="preserve">Senior Vice-Président - Amérique du Nord </t>
  </si>
  <si>
    <t>Bruno Marguet</t>
  </si>
  <si>
    <t>Senior Vice-Président - Moyen-Orient et Afrique</t>
  </si>
  <si>
    <t>Benjamin Fitoussi</t>
  </si>
  <si>
    <t xml:space="preserve">Directeur financier </t>
  </si>
  <si>
    <t>Ling Fang</t>
  </si>
  <si>
    <t xml:space="preserve">Senior Vice-Président - Plateformes </t>
  </si>
  <si>
    <t>Jean-Baptiste Eyméoud</t>
  </si>
  <si>
    <t>Senior Vice President Operations</t>
  </si>
  <si>
    <t>Gian Luca Erbacci</t>
  </si>
  <si>
    <t>Senior Vice-Présidente - Asie-Pacifique</t>
  </si>
  <si>
    <t>Anne-Sophie Chauveau-Galas</t>
  </si>
  <si>
    <t>Senior Vice-Président – France</t>
  </si>
  <si>
    <t>Michel Boccaccio</t>
  </si>
  <si>
    <t>Senior Vice-Président – Europe</t>
  </si>
  <si>
    <t>Thierry Best</t>
  </si>
  <si>
    <t>Senior Vice-Présidente - Ressources Humaines et Développement Durable</t>
  </si>
  <si>
    <t>Jean-François Beaudoin</t>
  </si>
  <si>
    <t>Senior Vice-Président - Amérique latine</t>
  </si>
  <si>
    <t>Henri Poupart-Lafarge</t>
  </si>
  <si>
    <t>Senior Vice-Président - Directeur Commercial</t>
  </si>
  <si>
    <t>Senior Vice-Président - Alstom Digital Mobility</t>
  </si>
  <si>
    <t>Président du Conseil d’administration &amp; Directeur Général</t>
  </si>
  <si>
    <t>ALSTOM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</si>
</sst>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2" borderId="0" xfId="0" applyFill="1"/>
    <xf numFmtId="0" fontId="4" fillId="3" borderId="0" xfId="0" applyFont="1" applyFill="1"/>
    <xf numFmtId="0" fontId="5" fillId="3" borderId="0" xfId="0" applyFont="1" applyFill="1"/>
    <xf numFmtId="0" fontId="0" fillId="0" borderId="0" xfId="0" pivotButton="1"/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vertical="top" wrapText="1"/>
    </xf>
    <xf numFmtId="0" fontId="0" fillId="5" borderId="0" xfId="0" applyFill="1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8">
    <dxf>
      <font>
        <b/>
        <strike val="0"/>
        <outline val="0"/>
        <shadow val="0"/>
        <u val="none"/>
        <vertAlign val="baseline"/>
        <sz val="16"/>
        <color rgb="FFFF000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2.xml"/><Relationship Id="rId7" Type="http://schemas.openxmlformats.org/officeDocument/2006/relationships/pivotCacheDefinition" Target="pivotCache/pivotCacheDefinition6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5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4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Ancienneté-</a:t>
            </a:r>
            <a:r>
              <a:rPr lang="en-US" baseline="0"/>
              <a:t>Alstom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Transports!$V$3:$V$16</c:f>
              <c:strCache>
                <c:ptCount val="14"/>
                <c:pt idx="0">
                  <c:v>Henri Poupart-Lafarge</c:v>
                </c:pt>
                <c:pt idx="1">
                  <c:v>Jean-François Beaudoin</c:v>
                </c:pt>
                <c:pt idx="2">
                  <c:v>Thierry Best</c:v>
                </c:pt>
                <c:pt idx="3">
                  <c:v>Michel Boccaccio</c:v>
                </c:pt>
                <c:pt idx="4">
                  <c:v>Anne-Sophie Chauveau-Galas</c:v>
                </c:pt>
                <c:pt idx="5">
                  <c:v>Gian Luca Erbacci</c:v>
                </c:pt>
                <c:pt idx="6">
                  <c:v>Jean-Baptiste Eyméoud</c:v>
                </c:pt>
                <c:pt idx="7">
                  <c:v>Ling Fang</c:v>
                </c:pt>
                <c:pt idx="8">
                  <c:v>Benjamin Fitoussi</c:v>
                </c:pt>
                <c:pt idx="9">
                  <c:v>Bruno Marguet</c:v>
                </c:pt>
                <c:pt idx="10">
                  <c:v>Laurent Martinez</c:v>
                </c:pt>
                <c:pt idx="11">
                  <c:v>Müslüm Yakisan</c:v>
                </c:pt>
                <c:pt idx="12">
                  <c:v>Jérôme Wallut</c:v>
                </c:pt>
                <c:pt idx="13">
                  <c:v>Marc Granger</c:v>
                </c:pt>
              </c:strCache>
            </c:strRef>
          </c:cat>
          <c:val>
            <c:numRef>
              <c:f>Transports!$W$3:$W$16</c:f>
              <c:numCache>
                <c:formatCode>General</c:formatCode>
                <c:ptCount val="14"/>
                <c:pt idx="0">
                  <c:v>22</c:v>
                </c:pt>
                <c:pt idx="1">
                  <c:v>13</c:v>
                </c:pt>
                <c:pt idx="2">
                  <c:v>22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17</c:v>
                </c:pt>
                <c:pt idx="7">
                  <c:v>25</c:v>
                </c:pt>
                <c:pt idx="8">
                  <c:v>3</c:v>
                </c:pt>
                <c:pt idx="9">
                  <c:v>35</c:v>
                </c:pt>
                <c:pt idx="10">
                  <c:v>3</c:v>
                </c:pt>
                <c:pt idx="11">
                  <c:v>1</c:v>
                </c:pt>
                <c:pt idx="12">
                  <c:v>19</c:v>
                </c:pt>
                <c:pt idx="1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E-4F6C-8C8B-559A618F1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0103488"/>
        <c:axId val="460918592"/>
      </c:barChart>
      <c:catAx>
        <c:axId val="46010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18592"/>
        <c:crosses val="autoZero"/>
        <c:auto val="1"/>
        <c:lblAlgn val="ctr"/>
        <c:lblOffset val="100"/>
        <c:noMultiLvlLbl val="0"/>
      </c:catAx>
      <c:valAx>
        <c:axId val="46091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10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solidFill>
                  <a:sysClr val="windowText" lastClr="000000"/>
                </a:solidFill>
                <a:effectLst/>
              </a:rPr>
              <a:t>Ancienneté-PSA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Transports!$V$61:$V$78</c:f>
              <c:strCache>
                <c:ptCount val="18"/>
                <c:pt idx="0">
                  <c:v>Carlos Tavares</c:v>
                </c:pt>
                <c:pt idx="1">
                  <c:v>Jean-Philippe Imparato</c:v>
                </c:pt>
                <c:pt idx="2">
                  <c:v>Vincent Cobée</c:v>
                </c:pt>
                <c:pt idx="3">
                  <c:v>Béatrice Foucher</c:v>
                </c:pt>
                <c:pt idx="4">
                  <c:v>Michael Lohscheller</c:v>
                </c:pt>
                <c:pt idx="5">
                  <c:v>Patrice Lucas</c:v>
                </c:pt>
                <c:pt idx="6">
                  <c:v>Maxime Picat</c:v>
                </c:pt>
                <c:pt idx="7">
                  <c:v>Samir Cherfan</c:v>
                </c:pt>
                <c:pt idx="8">
                  <c:v>Emmanuel Delay</c:v>
                </c:pt>
                <c:pt idx="9">
                  <c:v>Michelle Wen</c:v>
                </c:pt>
                <c:pt idx="10">
                  <c:v>Philippe de Rovira</c:v>
                </c:pt>
                <c:pt idx="11">
                  <c:v>Arnaud Deboeuf</c:v>
                </c:pt>
                <c:pt idx="12">
                  <c:v>Olivier Bourges</c:v>
                </c:pt>
                <c:pt idx="13">
                  <c:v>Nicolas Morel</c:v>
                </c:pt>
                <c:pt idx="14">
                  <c:v>Xavier Chéreau</c:v>
                </c:pt>
                <c:pt idx="15">
                  <c:v>Brigitte Courtehoux</c:v>
                </c:pt>
                <c:pt idx="16">
                  <c:v>Grégoire Olivier</c:v>
                </c:pt>
                <c:pt idx="17">
                  <c:v>Jean-Christophe Quémard</c:v>
                </c:pt>
              </c:strCache>
            </c:strRef>
          </c:cat>
          <c:val>
            <c:numRef>
              <c:f>Transports!$W$61:$W$78</c:f>
              <c:numCache>
                <c:formatCode>General</c:formatCode>
                <c:ptCount val="18"/>
                <c:pt idx="0">
                  <c:v>6</c:v>
                </c:pt>
                <c:pt idx="1">
                  <c:v>31</c:v>
                </c:pt>
                <c:pt idx="2">
                  <c:v>2</c:v>
                </c:pt>
                <c:pt idx="3">
                  <c:v>2</c:v>
                </c:pt>
                <c:pt idx="4">
                  <c:v>8</c:v>
                </c:pt>
                <c:pt idx="5">
                  <c:v>15</c:v>
                </c:pt>
                <c:pt idx="6">
                  <c:v>22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22</c:v>
                </c:pt>
                <c:pt idx="11">
                  <c:v>1</c:v>
                </c:pt>
                <c:pt idx="12">
                  <c:v>6</c:v>
                </c:pt>
                <c:pt idx="13">
                  <c:v>28</c:v>
                </c:pt>
                <c:pt idx="14">
                  <c:v>27</c:v>
                </c:pt>
                <c:pt idx="15">
                  <c:v>22</c:v>
                </c:pt>
                <c:pt idx="16">
                  <c:v>14</c:v>
                </c:pt>
                <c:pt idx="1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9-4999-919B-F4618A457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77701936"/>
        <c:axId val="599448592"/>
      </c:barChart>
      <c:catAx>
        <c:axId val="777701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48592"/>
        <c:crosses val="autoZero"/>
        <c:auto val="1"/>
        <c:lblAlgn val="ctr"/>
        <c:lblOffset val="100"/>
        <c:noMultiLvlLbl val="0"/>
      </c:catAx>
      <c:valAx>
        <c:axId val="59944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0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[CAC40_Transport_Data.xlsx]Transports!PivotTable3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Ecoles des membres du COMEX - Renault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Transports!$AJ$25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Transports!$AI$26:$AI$35</c:f>
              <c:strCache>
                <c:ptCount val="9"/>
                <c:pt idx="0">
                  <c:v>Bocconi</c:v>
                </c:pt>
                <c:pt idx="1">
                  <c:v>CentraleSupelec</c:v>
                </c:pt>
                <c:pt idx="2">
                  <c:v>EM Lyon</c:v>
                </c:pt>
                <c:pt idx="3">
                  <c:v>ENSIL-ENSCI</c:v>
                </c:pt>
                <c:pt idx="4">
                  <c:v>EPF</c:v>
                </c:pt>
                <c:pt idx="5">
                  <c:v>Insa Lyon</c:v>
                </c:pt>
                <c:pt idx="6">
                  <c:v>Mines ParisTechTech</c:v>
                </c:pt>
                <c:pt idx="7">
                  <c:v>Polytechnique Madrid</c:v>
                </c:pt>
                <c:pt idx="8">
                  <c:v>TU Delft</c:v>
                </c:pt>
              </c:strCache>
            </c:strRef>
          </c:cat>
          <c:val>
            <c:numRef>
              <c:f>Transports!$AJ$26:$AJ$35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1-4CB6-826E-44B4399B0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6992080"/>
        <c:axId val="599430704"/>
      </c:barChart>
      <c:catAx>
        <c:axId val="70699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30704"/>
        <c:crosses val="autoZero"/>
        <c:auto val="1"/>
        <c:lblAlgn val="ctr"/>
        <c:lblOffset val="100"/>
        <c:noMultiLvlLbl val="0"/>
      </c:catAx>
      <c:valAx>
        <c:axId val="59943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99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[CAC40_Transport_Data.xlsx]Transports!PivotTable5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Ecoles des membres du COMEX - Airbus 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Transports!$AJ$74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Transports!$AI$75:$AI$88</c:f>
              <c:strCache>
                <c:ptCount val="13"/>
                <c:pt idx="0">
                  <c:v>CentraleSupelec</c:v>
                </c:pt>
                <c:pt idx="1">
                  <c:v>ESCP</c:v>
                </c:pt>
                <c:pt idx="2">
                  <c:v>Helmut Schmidt Universität - Universität der Bundeswehr Hamburg</c:v>
                </c:pt>
                <c:pt idx="3">
                  <c:v>IGS-RH</c:v>
                </c:pt>
                <c:pt idx="4">
                  <c:v>Insa Lyon</c:v>
                </c:pt>
                <c:pt idx="5">
                  <c:v>IUT de Villetaneuse</c:v>
                </c:pt>
                <c:pt idx="6">
                  <c:v>Mc Gill</c:v>
                </c:pt>
                <c:pt idx="7">
                  <c:v>Politecnico di Milano</c:v>
                </c:pt>
                <c:pt idx="8">
                  <c:v>Polytechnique</c:v>
                </c:pt>
                <c:pt idx="9">
                  <c:v>Skema</c:v>
                </c:pt>
                <c:pt idx="10">
                  <c:v>Supaero</c:v>
                </c:pt>
                <c:pt idx="11">
                  <c:v>Technische Universität Braunschweig</c:v>
                </c:pt>
                <c:pt idx="12">
                  <c:v>TU Munich</c:v>
                </c:pt>
              </c:strCache>
            </c:strRef>
          </c:cat>
          <c:val>
            <c:numRef>
              <c:f>Transports!$AJ$75:$AJ$88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9-49B7-A9D3-10DB64ED4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9479056"/>
        <c:axId val="599445680"/>
      </c:barChart>
      <c:catAx>
        <c:axId val="59947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45680"/>
        <c:crosses val="autoZero"/>
        <c:auto val="1"/>
        <c:lblAlgn val="ctr"/>
        <c:lblOffset val="100"/>
        <c:noMultiLvlLbl val="0"/>
      </c:catAx>
      <c:valAx>
        <c:axId val="59944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[CAC40_Transport_Data.xlsx]Transports!PivotTable6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Ecoles des membres du COMEX - PSA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Transports!$AJ$93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Transports!$AI$94:$AI$113</c:f>
              <c:strCache>
                <c:ptCount val="19"/>
                <c:pt idx="0">
                  <c:v>Agro ParisTech</c:v>
                </c:pt>
                <c:pt idx="1">
                  <c:v>Arts et métiers ParisTech</c:v>
                </c:pt>
                <c:pt idx="2">
                  <c:v>Brunel University London</c:v>
                </c:pt>
                <c:pt idx="3">
                  <c:v>CentraleSupelec</c:v>
                </c:pt>
                <c:pt idx="4">
                  <c:v>ENA</c:v>
                </c:pt>
                <c:pt idx="5">
                  <c:v>ESCP</c:v>
                </c:pt>
                <c:pt idx="6">
                  <c:v>ESSEC</c:v>
                </c:pt>
                <c:pt idx="7">
                  <c:v>Grenoble Ecole de Management</c:v>
                </c:pt>
                <c:pt idx="8">
                  <c:v>Hochschule Osnabrück</c:v>
                </c:pt>
                <c:pt idx="9">
                  <c:v>IFP School</c:v>
                </c:pt>
                <c:pt idx="10">
                  <c:v>INP Grenoble</c:v>
                </c:pt>
                <c:pt idx="11">
                  <c:v>London School of Economics</c:v>
                </c:pt>
                <c:pt idx="12">
                  <c:v>Mines ParisTech</c:v>
                </c:pt>
                <c:pt idx="13">
                  <c:v>Mines Saint-Etienne</c:v>
                </c:pt>
                <c:pt idx="14">
                  <c:v>Polytech Paris</c:v>
                </c:pt>
                <c:pt idx="15">
                  <c:v>Polytechnique</c:v>
                </c:pt>
                <c:pt idx="16">
                  <c:v>Ponts et chaussées</c:v>
                </c:pt>
                <c:pt idx="17">
                  <c:v>Sciences Po Paris</c:v>
                </c:pt>
                <c:pt idx="18">
                  <c:v>UTC Compiègne</c:v>
                </c:pt>
              </c:strCache>
            </c:strRef>
          </c:cat>
          <c:val>
            <c:numRef>
              <c:f>Transports!$AJ$94:$AJ$113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5-4744-BBB1-079231F10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3138480"/>
        <c:axId val="599458576"/>
      </c:barChart>
      <c:catAx>
        <c:axId val="783138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58576"/>
        <c:crosses val="autoZero"/>
        <c:auto val="1"/>
        <c:lblAlgn val="ctr"/>
        <c:lblOffset val="100"/>
        <c:noMultiLvlLbl val="0"/>
      </c:catAx>
      <c:valAx>
        <c:axId val="59945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13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[CAC40_Transport_Data.xlsx]Transports!PivotTable8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4675285144732445"/>
          <c:y val="2.4845154274455019E-2"/>
          <c:w val="0.74678800990601613"/>
          <c:h val="0.949921198271344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Transports!$C$86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Transports!$B$87:$B$140</c:f>
              <c:strCache>
                <c:ptCount val="53"/>
                <c:pt idx="0">
                  <c:v>Agro ParisTech</c:v>
                </c:pt>
                <c:pt idx="1">
                  <c:v>Arts et métiers ParisTech</c:v>
                </c:pt>
                <c:pt idx="2">
                  <c:v>Bocconi</c:v>
                </c:pt>
                <c:pt idx="3">
                  <c:v>Brunel University London</c:v>
                </c:pt>
                <c:pt idx="4">
                  <c:v>CELSA</c:v>
                </c:pt>
                <c:pt idx="5">
                  <c:v>CentraleSupelec</c:v>
                </c:pt>
                <c:pt idx="6">
                  <c:v>Dauphine</c:v>
                </c:pt>
                <c:pt idx="7">
                  <c:v>EDHEC</c:v>
                </c:pt>
                <c:pt idx="8">
                  <c:v>EM Lyon</c:v>
                </c:pt>
                <c:pt idx="9">
                  <c:v>ENA</c:v>
                </c:pt>
                <c:pt idx="10">
                  <c:v>ENS Lyon</c:v>
                </c:pt>
                <c:pt idx="11">
                  <c:v>ENSHEEIT</c:v>
                </c:pt>
                <c:pt idx="12">
                  <c:v>ENSIL-ENSCI</c:v>
                </c:pt>
                <c:pt idx="13">
                  <c:v>EPF</c:v>
                </c:pt>
                <c:pt idx="14">
                  <c:v>ESCP</c:v>
                </c:pt>
                <c:pt idx="15">
                  <c:v>ESSEC</c:v>
                </c:pt>
                <c:pt idx="16">
                  <c:v>ESTACA</c:v>
                </c:pt>
                <c:pt idx="17">
                  <c:v>Fachhochschule Braunschweig/Wolfenbüttel</c:v>
                </c:pt>
                <c:pt idx="18">
                  <c:v>Grenoble Ecole de Management</c:v>
                </c:pt>
                <c:pt idx="19">
                  <c:v>HEC Paris</c:v>
                </c:pt>
                <c:pt idx="20">
                  <c:v>Helmut Schmidt Universität - Universität der Bundeswehr Hamburg</c:v>
                </c:pt>
                <c:pt idx="21">
                  <c:v>Hochschule Osnabrück</c:v>
                </c:pt>
                <c:pt idx="22">
                  <c:v>IAE Lille</c:v>
                </c:pt>
                <c:pt idx="23">
                  <c:v>IFP School</c:v>
                </c:pt>
                <c:pt idx="24">
                  <c:v>IGS-RH</c:v>
                </c:pt>
                <c:pt idx="25">
                  <c:v>INP Grenoble</c:v>
                </c:pt>
                <c:pt idx="26">
                  <c:v>Insa Lyon</c:v>
                </c:pt>
                <c:pt idx="27">
                  <c:v>IUT de Villetaneuse</c:v>
                </c:pt>
                <c:pt idx="28">
                  <c:v>London School of Economics</c:v>
                </c:pt>
                <c:pt idx="29">
                  <c:v>Massachussets Institute of Technology</c:v>
                </c:pt>
                <c:pt idx="30">
                  <c:v>Mc Gill</c:v>
                </c:pt>
                <c:pt idx="31">
                  <c:v>Mines ParisTech</c:v>
                </c:pt>
                <c:pt idx="32">
                  <c:v>Mines ParisTechTech</c:v>
                </c:pt>
                <c:pt idx="33">
                  <c:v>Mines Saint-Etienne</c:v>
                </c:pt>
                <c:pt idx="34">
                  <c:v>Politecnico di Milano</c:v>
                </c:pt>
                <c:pt idx="35">
                  <c:v>Polytech Paris</c:v>
                </c:pt>
                <c:pt idx="36">
                  <c:v>Polytechnique</c:v>
                </c:pt>
                <c:pt idx="37">
                  <c:v>Polytechnique Madrid</c:v>
                </c:pt>
                <c:pt idx="38">
                  <c:v>Ponts et chaussées</c:v>
                </c:pt>
                <c:pt idx="39">
                  <c:v>Sciences Po Paris</c:v>
                </c:pt>
                <c:pt idx="40">
                  <c:v>Skema</c:v>
                </c:pt>
                <c:pt idx="41">
                  <c:v>Stevens Institute of Technology</c:v>
                </c:pt>
                <c:pt idx="42">
                  <c:v>Supaero</c:v>
                </c:pt>
                <c:pt idx="43">
                  <c:v>Technische Universität Braunschweig</c:v>
                </c:pt>
                <c:pt idx="44">
                  <c:v>TU Delft</c:v>
                </c:pt>
                <c:pt idx="45">
                  <c:v>TU Munich</c:v>
                </c:pt>
                <c:pt idx="46">
                  <c:v>Université de Bologne</c:v>
                </c:pt>
                <c:pt idx="47">
                  <c:v>Université de Nancy</c:v>
                </c:pt>
                <c:pt idx="48">
                  <c:v>Université de Valenciennes</c:v>
                </c:pt>
                <c:pt idx="49">
                  <c:v>Université Panthéon-Sorbonne Paris 1</c:v>
                </c:pt>
                <c:pt idx="50">
                  <c:v>Université Pierre et Marie Curie</c:v>
                </c:pt>
                <c:pt idx="51">
                  <c:v>Université Toulouse Paul Sabatier</c:v>
                </c:pt>
                <c:pt idx="52">
                  <c:v>UTC Compiègne</c:v>
                </c:pt>
              </c:strCache>
            </c:strRef>
          </c:cat>
          <c:val>
            <c:numRef>
              <c:f>Transports!$C$87:$C$140</c:f>
              <c:numCache>
                <c:formatCode>General</c:formatCode>
                <c:ptCount val="53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10</c:v>
                </c:pt>
                <c:pt idx="37">
                  <c:v>1</c:v>
                </c:pt>
                <c:pt idx="38">
                  <c:v>4</c:v>
                </c:pt>
                <c:pt idx="39">
                  <c:v>6</c:v>
                </c:pt>
                <c:pt idx="40">
                  <c:v>1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C-4E57-A94C-118C49B10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629664"/>
        <c:axId val="656816960"/>
      </c:barChart>
      <c:catAx>
        <c:axId val="516629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816960"/>
        <c:crosses val="autoZero"/>
        <c:auto val="1"/>
        <c:lblAlgn val="ctr"/>
        <c:lblOffset val="100"/>
        <c:noMultiLvlLbl val="0"/>
      </c:catAx>
      <c:valAx>
        <c:axId val="65681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2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Ancienneté</a:t>
            </a:r>
            <a:r>
              <a:rPr lang="en-US" baseline="0"/>
              <a:t> - Airbus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Transports!$V$48:$V$59</c:f>
              <c:strCache>
                <c:ptCount val="12"/>
                <c:pt idx="0">
                  <c:v>Guillaume Faury</c:v>
                </c:pt>
                <c:pt idx="1">
                  <c:v>Dominik Asam</c:v>
                </c:pt>
                <c:pt idx="2">
                  <c:v>Thierry Baril</c:v>
                </c:pt>
                <c:pt idx="3">
                  <c:v>Jean-Brice Dumont</c:v>
                </c:pt>
                <c:pt idx="4">
                  <c:v>Bruno Even</c:v>
                </c:pt>
                <c:pt idx="5">
                  <c:v>John Harrison</c:v>
                </c:pt>
                <c:pt idx="6">
                  <c:v>Dirk Hoke</c:v>
                </c:pt>
                <c:pt idx="7">
                  <c:v>Julie Kitcher</c:v>
                </c:pt>
                <c:pt idx="8">
                  <c:v>Philippe Mhun</c:v>
                </c:pt>
                <c:pt idx="9">
                  <c:v>Christian Scherer</c:v>
                </c:pt>
                <c:pt idx="10">
                  <c:v>Michael Schöllhorn</c:v>
                </c:pt>
                <c:pt idx="11">
                  <c:v>Grazia Vittadini</c:v>
                </c:pt>
              </c:strCache>
            </c:strRef>
          </c:cat>
          <c:val>
            <c:numRef>
              <c:f>Transports!$W$48:$W$59</c:f>
              <c:numCache>
                <c:formatCode>General</c:formatCode>
                <c:ptCount val="12"/>
                <c:pt idx="0">
                  <c:v>21</c:v>
                </c:pt>
                <c:pt idx="1">
                  <c:v>1</c:v>
                </c:pt>
                <c:pt idx="2">
                  <c:v>18</c:v>
                </c:pt>
                <c:pt idx="3">
                  <c:v>8</c:v>
                </c:pt>
                <c:pt idx="4">
                  <c:v>2</c:v>
                </c:pt>
                <c:pt idx="5">
                  <c:v>19</c:v>
                </c:pt>
                <c:pt idx="6">
                  <c:v>5</c:v>
                </c:pt>
                <c:pt idx="7">
                  <c:v>20</c:v>
                </c:pt>
                <c:pt idx="8">
                  <c:v>16</c:v>
                </c:pt>
                <c:pt idx="9">
                  <c:v>34</c:v>
                </c:pt>
                <c:pt idx="10">
                  <c:v>2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A-4A27-B8AF-E0A6A15A5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5303887"/>
        <c:axId val="1001850111"/>
      </c:barChart>
      <c:catAx>
        <c:axId val="1205303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850111"/>
        <c:crosses val="autoZero"/>
        <c:auto val="1"/>
        <c:lblAlgn val="ctr"/>
        <c:lblOffset val="100"/>
        <c:noMultiLvlLbl val="0"/>
      </c:catAx>
      <c:valAx>
        <c:axId val="1001850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0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[CAC40_Transport_Data.xlsx]Transports!PivotTable2</c:name>
    <c:fmtId val="6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Transports!$AJ$42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Transports!$AI$43:$AI$62</c:f>
              <c:strCache>
                <c:ptCount val="19"/>
                <c:pt idx="0">
                  <c:v>Arts et métiers ParisTech</c:v>
                </c:pt>
                <c:pt idx="1">
                  <c:v>CELSA</c:v>
                </c:pt>
                <c:pt idx="2">
                  <c:v>CentraleSupelec</c:v>
                </c:pt>
                <c:pt idx="3">
                  <c:v>Dauphine</c:v>
                </c:pt>
                <c:pt idx="4">
                  <c:v>ENA</c:v>
                </c:pt>
                <c:pt idx="5">
                  <c:v>ENS Lyon</c:v>
                </c:pt>
                <c:pt idx="6">
                  <c:v>ESSEC</c:v>
                </c:pt>
                <c:pt idx="7">
                  <c:v>ESTACA</c:v>
                </c:pt>
                <c:pt idx="8">
                  <c:v>HEC Paris</c:v>
                </c:pt>
                <c:pt idx="9">
                  <c:v>London School of Economics</c:v>
                </c:pt>
                <c:pt idx="10">
                  <c:v>Mines ParisTech</c:v>
                </c:pt>
                <c:pt idx="11">
                  <c:v>Polytechnique</c:v>
                </c:pt>
                <c:pt idx="12">
                  <c:v>Ponts et chaussés</c:v>
                </c:pt>
                <c:pt idx="13">
                  <c:v>Sciences Po Paris</c:v>
                </c:pt>
                <c:pt idx="14">
                  <c:v>Stevens Institute of Technology</c:v>
                </c:pt>
                <c:pt idx="15">
                  <c:v>Université de Nancy</c:v>
                </c:pt>
                <c:pt idx="16">
                  <c:v>Université Panthéon-Sorbonne Paris 1</c:v>
                </c:pt>
                <c:pt idx="17">
                  <c:v>Université Pierre et Marie Curie</c:v>
                </c:pt>
                <c:pt idx="18">
                  <c:v>Université Toulouse Paul Sabatier</c:v>
                </c:pt>
              </c:strCache>
            </c:strRef>
          </c:cat>
          <c:val>
            <c:numRef>
              <c:f>Transports!$AJ$43:$AJ$62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A-4D54-98D6-C055F72B2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3687135"/>
        <c:axId val="1052173823"/>
      </c:barChart>
      <c:catAx>
        <c:axId val="1163687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173823"/>
        <c:crosses val="autoZero"/>
        <c:auto val="1"/>
        <c:lblAlgn val="ctr"/>
        <c:lblOffset val="100"/>
        <c:noMultiLvlLbl val="0"/>
      </c:catAx>
      <c:valAx>
        <c:axId val="105217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68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Années Passées dans d'autres entreprises - Alstom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Transports!$T$3:$T$19</c:f>
              <c:strCache>
                <c:ptCount val="17"/>
                <c:pt idx="0">
                  <c:v>Banque Mondiale</c:v>
                </c:pt>
                <c:pt idx="1">
                  <c:v>PSA</c:v>
                </c:pt>
                <c:pt idx="2">
                  <c:v>Politique</c:v>
                </c:pt>
                <c:pt idx="3">
                  <c:v>Alcatel</c:v>
                </c:pt>
                <c:pt idx="4">
                  <c:v>Trenitalia</c:v>
                </c:pt>
                <c:pt idx="5">
                  <c:v>Bombardier</c:v>
                </c:pt>
                <c:pt idx="6">
                  <c:v>Deloitte</c:v>
                </c:pt>
                <c:pt idx="7">
                  <c:v>Roland Berger</c:v>
                </c:pt>
                <c:pt idx="8">
                  <c:v>Danone</c:v>
                </c:pt>
                <c:pt idx="9">
                  <c:v>BNP Paribas</c:v>
                </c:pt>
                <c:pt idx="10">
                  <c:v>Siemens </c:v>
                </c:pt>
                <c:pt idx="11">
                  <c:v>Airbus</c:v>
                </c:pt>
                <c:pt idx="12">
                  <c:v>Compin Group</c:v>
                </c:pt>
                <c:pt idx="13">
                  <c:v>Fomas Group</c:v>
                </c:pt>
                <c:pt idx="14">
                  <c:v>Nexans</c:v>
                </c:pt>
                <c:pt idx="15">
                  <c:v>Matra Marconi Space</c:v>
                </c:pt>
                <c:pt idx="16">
                  <c:v>MGCO</c:v>
                </c:pt>
              </c:strCache>
            </c:strRef>
          </c:cat>
          <c:val>
            <c:numRef>
              <c:f>Transports!$U$3:$U$19</c:f>
              <c:numCache>
                <c:formatCode>General</c:formatCode>
                <c:ptCount val="17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15</c:v>
                </c:pt>
                <c:pt idx="11">
                  <c:v>31</c:v>
                </c:pt>
                <c:pt idx="12">
                  <c:v>5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3-4D81-8980-16A1AE890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7122688"/>
        <c:axId val="269649168"/>
      </c:barChart>
      <c:catAx>
        <c:axId val="56712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649168"/>
        <c:crosses val="autoZero"/>
        <c:auto val="1"/>
        <c:lblAlgn val="ctr"/>
        <c:lblOffset val="100"/>
        <c:noMultiLvlLbl val="0"/>
      </c:catAx>
      <c:valAx>
        <c:axId val="26964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1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[CAC40_Transport_Data.xlsx]Transports!PivotTable1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Ecoles des membres</a:t>
            </a:r>
            <a:r>
              <a:rPr lang="en-US" baseline="0"/>
              <a:t> du COMEX - Alstom </a:t>
            </a:r>
            <a:endParaRPr lang="en-US"/>
          </a:p>
        </c:rich>
      </c:tx>
      <c:layout>
        <c:manualLayout>
          <c:xMode val="edge"/>
          <c:yMode val="edge"/>
          <c:x val="0.26398109248979124"/>
          <c:y val="9.6251710752554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Transports!$AJ$3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Transports!$AI$4:$AI$22</c:f>
              <c:strCache>
                <c:ptCount val="18"/>
                <c:pt idx="0">
                  <c:v>Arts et métiers ParisTech</c:v>
                </c:pt>
                <c:pt idx="1">
                  <c:v>CentraleSupelec</c:v>
                </c:pt>
                <c:pt idx="2">
                  <c:v>EDHEC</c:v>
                </c:pt>
                <c:pt idx="3">
                  <c:v>ENA</c:v>
                </c:pt>
                <c:pt idx="4">
                  <c:v>ENSHEEIT</c:v>
                </c:pt>
                <c:pt idx="5">
                  <c:v>ESCP</c:v>
                </c:pt>
                <c:pt idx="6">
                  <c:v>ESTACA</c:v>
                </c:pt>
                <c:pt idx="7">
                  <c:v>Fachhochschule Braunschweig/Wolfenbüttel</c:v>
                </c:pt>
                <c:pt idx="8">
                  <c:v>HEC Paris</c:v>
                </c:pt>
                <c:pt idx="9">
                  <c:v>IAE Lille</c:v>
                </c:pt>
                <c:pt idx="10">
                  <c:v>Massachussets Institute of Technology</c:v>
                </c:pt>
                <c:pt idx="11">
                  <c:v>Mines ParisTech</c:v>
                </c:pt>
                <c:pt idx="12">
                  <c:v>Polytechnique</c:v>
                </c:pt>
                <c:pt idx="13">
                  <c:v>Ponts et chaussés</c:v>
                </c:pt>
                <c:pt idx="14">
                  <c:v>Sciences Po Paris</c:v>
                </c:pt>
                <c:pt idx="15">
                  <c:v>Supaero</c:v>
                </c:pt>
                <c:pt idx="16">
                  <c:v>Université de Bologne</c:v>
                </c:pt>
                <c:pt idx="17">
                  <c:v>Université de Valenciennes</c:v>
                </c:pt>
              </c:strCache>
            </c:strRef>
          </c:cat>
          <c:val>
            <c:numRef>
              <c:f>Transports!$AJ$4:$AJ$22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1-4719-806E-A48AAB3DB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9145616"/>
        <c:axId val="460915680"/>
      </c:barChart>
      <c:catAx>
        <c:axId val="569145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15680"/>
        <c:crosses val="autoZero"/>
        <c:auto val="1"/>
        <c:lblAlgn val="ctr"/>
        <c:lblOffset val="100"/>
        <c:noMultiLvlLbl val="0"/>
      </c:catAx>
      <c:valAx>
        <c:axId val="46091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14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Années</a:t>
            </a:r>
            <a:r>
              <a:rPr lang="en-US" baseline="0"/>
              <a:t> Passées dans d'autres entreprises - Renault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Transports!$T$21:$T$45</c:f>
              <c:strCache>
                <c:ptCount val="25"/>
                <c:pt idx="0">
                  <c:v>Toyota</c:v>
                </c:pt>
                <c:pt idx="1">
                  <c:v>PWC</c:v>
                </c:pt>
                <c:pt idx="2">
                  <c:v>Nissan</c:v>
                </c:pt>
                <c:pt idx="3">
                  <c:v>Fiat</c:v>
                </c:pt>
                <c:pt idx="4">
                  <c:v>Pechiney</c:v>
                </c:pt>
                <c:pt idx="5">
                  <c:v>PSA</c:v>
                </c:pt>
                <c:pt idx="6">
                  <c:v>BCG</c:v>
                </c:pt>
                <c:pt idx="7">
                  <c:v>Korn Ferry Hay Group</c:v>
                </c:pt>
                <c:pt idx="8">
                  <c:v>Ficosa </c:v>
                </c:pt>
                <c:pt idx="9">
                  <c:v>Audi</c:v>
                </c:pt>
                <c:pt idx="10">
                  <c:v>Canal +</c:v>
                </c:pt>
                <c:pt idx="11">
                  <c:v>Valeo</c:v>
                </c:pt>
                <c:pt idx="12">
                  <c:v>SC Johnson</c:v>
                </c:pt>
                <c:pt idx="13">
                  <c:v>TPS</c:v>
                </c:pt>
                <c:pt idx="14">
                  <c:v>Volkswagen</c:v>
                </c:pt>
                <c:pt idx="15">
                  <c:v>Rio Tinto Alcan</c:v>
                </c:pt>
                <c:pt idx="16">
                  <c:v>Faurecia</c:v>
                </c:pt>
                <c:pt idx="17">
                  <c:v>Novartis</c:v>
                </c:pt>
                <c:pt idx="18">
                  <c:v>TF1</c:v>
                </c:pt>
                <c:pt idx="19">
                  <c:v>Constellium </c:v>
                </c:pt>
                <c:pt idx="20">
                  <c:v>AVTOVAZ</c:v>
                </c:pt>
                <c:pt idx="21">
                  <c:v>GE</c:v>
                </c:pt>
                <c:pt idx="22">
                  <c:v>Seat </c:v>
                </c:pt>
                <c:pt idx="23">
                  <c:v>Alstom</c:v>
                </c:pt>
                <c:pt idx="24">
                  <c:v>BIC</c:v>
                </c:pt>
              </c:strCache>
            </c:strRef>
          </c:cat>
          <c:val>
            <c:numRef>
              <c:f>Transports!$U$21:$U$45</c:f>
              <c:numCache>
                <c:formatCode>General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21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19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11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D-4E2F-AE24-C2E058EFE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0377568"/>
        <c:axId val="269637520"/>
      </c:barChart>
      <c:catAx>
        <c:axId val="57037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637520"/>
        <c:crosses val="autoZero"/>
        <c:auto val="1"/>
        <c:lblAlgn val="ctr"/>
        <c:lblOffset val="100"/>
        <c:noMultiLvlLbl val="0"/>
      </c:catAx>
      <c:valAx>
        <c:axId val="26963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37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Années Passées dans d'autres entreprises - Safran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Transports!$T$47:$T$63</c:f>
              <c:strCache>
                <c:ptCount val="17"/>
                <c:pt idx="0">
                  <c:v>Airbus </c:v>
                </c:pt>
                <c:pt idx="1">
                  <c:v>Armée</c:v>
                </c:pt>
                <c:pt idx="2">
                  <c:v>Politique </c:v>
                </c:pt>
                <c:pt idx="3">
                  <c:v>Dassault</c:v>
                </c:pt>
                <c:pt idx="4">
                  <c:v>GE</c:v>
                </c:pt>
                <c:pt idx="5">
                  <c:v>Telma</c:v>
                </c:pt>
                <c:pt idx="6">
                  <c:v>Lagardère</c:v>
                </c:pt>
                <c:pt idx="7">
                  <c:v>PSA</c:v>
                </c:pt>
                <c:pt idx="8">
                  <c:v>Pechiney</c:v>
                </c:pt>
                <c:pt idx="9">
                  <c:v>NADCAP</c:v>
                </c:pt>
                <c:pt idx="10">
                  <c:v>Sogefi</c:v>
                </c:pt>
                <c:pt idx="11">
                  <c:v>Air Cruisers Company</c:v>
                </c:pt>
                <c:pt idx="12">
                  <c:v>La Poste</c:v>
                </c:pt>
                <c:pt idx="13">
                  <c:v>Rio Tinto Alcan</c:v>
                </c:pt>
                <c:pt idx="14">
                  <c:v>Crédit Agricole</c:v>
                </c:pt>
                <c:pt idx="15">
                  <c:v>Alstom</c:v>
                </c:pt>
                <c:pt idx="16">
                  <c:v>Société Générale</c:v>
                </c:pt>
              </c:strCache>
            </c:strRef>
          </c:cat>
          <c:val>
            <c:numRef>
              <c:f>Transports!$U$47:$U$63</c:f>
              <c:numCache>
                <c:formatCode>General</c:formatCode>
                <c:ptCount val="17"/>
                <c:pt idx="0">
                  <c:v>7</c:v>
                </c:pt>
                <c:pt idx="1">
                  <c:v>7</c:v>
                </c:pt>
                <c:pt idx="2">
                  <c:v>56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1-47C6-A48F-1FD65819B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1466816"/>
        <c:axId val="599441104"/>
      </c:barChart>
      <c:catAx>
        <c:axId val="661466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41104"/>
        <c:crosses val="autoZero"/>
        <c:auto val="1"/>
        <c:lblAlgn val="ctr"/>
        <c:lblOffset val="100"/>
        <c:noMultiLvlLbl val="0"/>
      </c:catAx>
      <c:valAx>
        <c:axId val="59944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6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Années Passées dans d'autres entreprises - Airbus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Transports!$T$65:$T$79</c:f>
              <c:strCache>
                <c:ptCount val="15"/>
                <c:pt idx="0">
                  <c:v>Goldman Sachs</c:v>
                </c:pt>
                <c:pt idx="1">
                  <c:v>Alstom</c:v>
                </c:pt>
                <c:pt idx="2">
                  <c:v>Safran</c:v>
                </c:pt>
                <c:pt idx="3">
                  <c:v>Technip </c:v>
                </c:pt>
                <c:pt idx="4">
                  <c:v>Siemens</c:v>
                </c:pt>
                <c:pt idx="5">
                  <c:v>GE</c:v>
                </c:pt>
                <c:pt idx="6">
                  <c:v>Air France</c:v>
                </c:pt>
                <c:pt idx="7">
                  <c:v>ATR</c:v>
                </c:pt>
                <c:pt idx="8">
                  <c:v>Bosch</c:v>
                </c:pt>
                <c:pt idx="9">
                  <c:v>GECI International</c:v>
                </c:pt>
                <c:pt idx="10">
                  <c:v>Boccard</c:v>
                </c:pt>
                <c:pt idx="11">
                  <c:v>NH industries</c:v>
                </c:pt>
                <c:pt idx="12">
                  <c:v>Infineon Technologies</c:v>
                </c:pt>
                <c:pt idx="13">
                  <c:v>PSA</c:v>
                </c:pt>
                <c:pt idx="14">
                  <c:v>Renault </c:v>
                </c:pt>
              </c:strCache>
            </c:strRef>
          </c:cat>
          <c:val>
            <c:numRef>
              <c:f>Transports!$U$65:$U$79</c:f>
              <c:numCache>
                <c:formatCode>General</c:formatCode>
                <c:ptCount val="15"/>
                <c:pt idx="0">
                  <c:v>7</c:v>
                </c:pt>
                <c:pt idx="1">
                  <c:v>7</c:v>
                </c:pt>
                <c:pt idx="2">
                  <c:v>21</c:v>
                </c:pt>
                <c:pt idx="3">
                  <c:v>8</c:v>
                </c:pt>
                <c:pt idx="4">
                  <c:v>25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  <c:pt idx="8">
                  <c:v>19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10</c:v>
                </c:pt>
                <c:pt idx="13">
                  <c:v>4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C-4484-9BE7-B74D1110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6010080"/>
        <c:axId val="599440272"/>
      </c:barChart>
      <c:catAx>
        <c:axId val="656010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40272"/>
        <c:crosses val="autoZero"/>
        <c:auto val="1"/>
        <c:lblAlgn val="ctr"/>
        <c:lblOffset val="100"/>
        <c:noMultiLvlLbl val="0"/>
      </c:catAx>
      <c:valAx>
        <c:axId val="599440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01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ysClr val="windowText" lastClr="000000"/>
                </a:solidFill>
                <a:effectLst/>
              </a:rPr>
              <a:t>Années Passées dans d'autres entreprises - PSA</a:t>
            </a:r>
            <a:endParaRPr lang="en-US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116219311536312"/>
          <c:y val="1.7857147878837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Transports!$T$81:$T$100</c:f>
              <c:strCache>
                <c:ptCount val="20"/>
                <c:pt idx="0">
                  <c:v>Renault</c:v>
                </c:pt>
                <c:pt idx="1">
                  <c:v>Egis</c:v>
                </c:pt>
                <c:pt idx="2">
                  <c:v>Jungheinrich AG</c:v>
                </c:pt>
                <c:pt idx="3">
                  <c:v>Valeo</c:v>
                </c:pt>
                <c:pt idx="4">
                  <c:v>GE</c:v>
                </c:pt>
                <c:pt idx="5">
                  <c:v>Thomson Multimedia</c:v>
                </c:pt>
                <c:pt idx="6">
                  <c:v>Politique</c:v>
                </c:pt>
                <c:pt idx="7">
                  <c:v>Assystem</c:v>
                </c:pt>
                <c:pt idx="8">
                  <c:v>Safran</c:v>
                </c:pt>
                <c:pt idx="9">
                  <c:v>Nissan</c:v>
                </c:pt>
                <c:pt idx="10">
                  <c:v>Mitsubishi</c:v>
                </c:pt>
                <c:pt idx="11">
                  <c:v>Société Générale</c:v>
                </c:pt>
                <c:pt idx="12">
                  <c:v>Pechiney</c:v>
                </c:pt>
                <c:pt idx="13">
                  <c:v>Volkswagen</c:v>
                </c:pt>
                <c:pt idx="14">
                  <c:v>Booz &amp; Company</c:v>
                </c:pt>
                <c:pt idx="15">
                  <c:v>Alstom</c:v>
                </c:pt>
                <c:pt idx="16">
                  <c:v>Vallourec</c:v>
                </c:pt>
                <c:pt idx="17">
                  <c:v>Saft</c:v>
                </c:pt>
                <c:pt idx="18">
                  <c:v>Philips </c:v>
                </c:pt>
                <c:pt idx="19">
                  <c:v>Vodafone </c:v>
                </c:pt>
              </c:strCache>
            </c:strRef>
          </c:cat>
          <c:val>
            <c:numRef>
              <c:f>Transports!$U$81:$U$100</c:f>
              <c:numCache>
                <c:formatCode>General</c:formatCode>
                <c:ptCount val="20"/>
                <c:pt idx="0">
                  <c:v>112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17</c:v>
                </c:pt>
                <c:pt idx="7">
                  <c:v>2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5-4408-A7AD-4C6D4AC5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4500864"/>
        <c:axId val="599455664"/>
      </c:barChart>
      <c:catAx>
        <c:axId val="65450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55664"/>
        <c:crosses val="autoZero"/>
        <c:auto val="1"/>
        <c:lblAlgn val="ctr"/>
        <c:lblOffset val="100"/>
        <c:noMultiLvlLbl val="0"/>
      </c:catAx>
      <c:valAx>
        <c:axId val="599455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50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Ancienneté-Renault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Transports!$V$18:$V$29</c:f>
              <c:strCache>
                <c:ptCount val="12"/>
                <c:pt idx="0">
                  <c:v>Luca de Meo </c:v>
                </c:pt>
                <c:pt idx="1">
                  <c:v>Clotilde Delbos</c:v>
                </c:pt>
                <c:pt idx="2">
                  <c:v>Jose Vicente de los Mozos</c:v>
                </c:pt>
                <c:pt idx="3">
                  <c:v>Philippe Guérin-Boutaud</c:v>
                </c:pt>
                <c:pt idx="4">
                  <c:v>Ali Kassaï Koupaï</c:v>
                </c:pt>
                <c:pt idx="5">
                  <c:v>Gilles Le Borgne</c:v>
                </c:pt>
                <c:pt idx="6">
                  <c:v>Le Vot Denis</c:v>
                </c:pt>
                <c:pt idx="7">
                  <c:v>Nicolas Maure</c:v>
                </c:pt>
                <c:pt idx="8">
                  <c:v>Francois Roger</c:v>
                </c:pt>
                <c:pt idx="9">
                  <c:v>Véronique Sarlat-Depotte</c:v>
                </c:pt>
                <c:pt idx="10">
                  <c:v>Laurens van den Acker</c:v>
                </c:pt>
                <c:pt idx="11">
                  <c:v>Frédéric Vincent</c:v>
                </c:pt>
              </c:strCache>
            </c:strRef>
          </c:cat>
          <c:val>
            <c:numRef>
              <c:f>Transports!$W$18:$W$29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31</c:v>
                </c:pt>
                <c:pt idx="4">
                  <c:v>30</c:v>
                </c:pt>
                <c:pt idx="5">
                  <c:v>1</c:v>
                </c:pt>
                <c:pt idx="6">
                  <c:v>17</c:v>
                </c:pt>
                <c:pt idx="7">
                  <c:v>19</c:v>
                </c:pt>
                <c:pt idx="8">
                  <c:v>3</c:v>
                </c:pt>
                <c:pt idx="9">
                  <c:v>11</c:v>
                </c:pt>
                <c:pt idx="10">
                  <c:v>11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8-4ABF-B035-FA3D43BDD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8087056"/>
        <c:axId val="599450256"/>
      </c:barChart>
      <c:catAx>
        <c:axId val="70808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50256"/>
        <c:crosses val="autoZero"/>
        <c:auto val="1"/>
        <c:lblAlgn val="ctr"/>
        <c:lblOffset val="100"/>
        <c:noMultiLvlLbl val="0"/>
      </c:catAx>
      <c:valAx>
        <c:axId val="59945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8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Ancienneté-Safran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Transports!$V$31:$V$46</c:f>
              <c:strCache>
                <c:ptCount val="16"/>
                <c:pt idx="0">
                  <c:v>Philippe Petitcolin</c:v>
                </c:pt>
                <c:pt idx="1">
                  <c:v>Olivier ANDRIÈS</c:v>
                </c:pt>
                <c:pt idx="2">
                  <c:v>Stéphane CUEILLE</c:v>
                </c:pt>
                <c:pt idx="3">
                  <c:v>Bernard DELPIT</c:v>
                </c:pt>
                <c:pt idx="4">
                  <c:v>Stephane Dubois</c:v>
                </c:pt>
                <c:pt idx="5">
                  <c:v>Jean-Jacques ORSINI</c:v>
                </c:pt>
                <c:pt idx="6">
                  <c:v>Alexandre ZIEGLER</c:v>
                </c:pt>
                <c:pt idx="7">
                  <c:v>Jean-Paul ALARY</c:v>
                </c:pt>
                <c:pt idx="8">
                  <c:v>Vincent CARO</c:v>
                </c:pt>
                <c:pt idx="9">
                  <c:v>Cédric GOUBET</c:v>
                </c:pt>
                <c:pt idx="10">
                  <c:v>Vincent MASCRÉ</c:v>
                </c:pt>
                <c:pt idx="11">
                  <c:v>John O'DONNELL</c:v>
                </c:pt>
                <c:pt idx="12">
                  <c:v>Franck SAUDO</c:v>
                </c:pt>
                <c:pt idx="13">
                  <c:v>Alain SAURET</c:v>
                </c:pt>
                <c:pt idx="14">
                  <c:v>Martin SION</c:v>
                </c:pt>
                <c:pt idx="15">
                  <c:v>Sébastien Weber</c:v>
                </c:pt>
              </c:strCache>
            </c:strRef>
          </c:cat>
          <c:val>
            <c:numRef>
              <c:f>Transports!$W$31:$W$46</c:f>
              <c:numCache>
                <c:formatCode>General</c:formatCode>
                <c:ptCount val="16"/>
                <c:pt idx="0">
                  <c:v>21</c:v>
                </c:pt>
                <c:pt idx="1">
                  <c:v>12</c:v>
                </c:pt>
                <c:pt idx="2">
                  <c:v>15</c:v>
                </c:pt>
                <c:pt idx="3">
                  <c:v>5</c:v>
                </c:pt>
                <c:pt idx="4">
                  <c:v>1</c:v>
                </c:pt>
                <c:pt idx="5">
                  <c:v>26</c:v>
                </c:pt>
                <c:pt idx="6">
                  <c:v>1</c:v>
                </c:pt>
                <c:pt idx="7">
                  <c:v>29</c:v>
                </c:pt>
                <c:pt idx="8">
                  <c:v>19</c:v>
                </c:pt>
                <c:pt idx="9">
                  <c:v>10</c:v>
                </c:pt>
                <c:pt idx="10">
                  <c:v>39</c:v>
                </c:pt>
                <c:pt idx="11">
                  <c:v>29</c:v>
                </c:pt>
                <c:pt idx="12">
                  <c:v>9</c:v>
                </c:pt>
                <c:pt idx="13">
                  <c:v>40</c:v>
                </c:pt>
                <c:pt idx="14">
                  <c:v>29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A-4865-94A9-5D62516E6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1803920"/>
        <c:axId val="599437776"/>
      </c:barChart>
      <c:catAx>
        <c:axId val="711803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37776"/>
        <c:crosses val="autoZero"/>
        <c:auto val="1"/>
        <c:lblAlgn val="ctr"/>
        <c:lblOffset val="100"/>
        <c:noMultiLvlLbl val="0"/>
      </c:catAx>
      <c:valAx>
        <c:axId val="59943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80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398007</xdr:colOff>
      <xdr:row>4</xdr:row>
      <xdr:rowOff>26156</xdr:rowOff>
    </xdr:from>
    <xdr:to>
      <xdr:col>32</xdr:col>
      <xdr:colOff>908655</xdr:colOff>
      <xdr:row>18</xdr:row>
      <xdr:rowOff>7560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FD8ACC-5EEA-4C0F-94FF-60F182099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475871</xdr:colOff>
      <xdr:row>2</xdr:row>
      <xdr:rowOff>84361</xdr:rowOff>
    </xdr:from>
    <xdr:to>
      <xdr:col>32</xdr:col>
      <xdr:colOff>967618</xdr:colOff>
      <xdr:row>19</xdr:row>
      <xdr:rowOff>7560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06F795-CD0F-4D4F-BE13-03B7C99F8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903740</xdr:colOff>
      <xdr:row>5</xdr:row>
      <xdr:rowOff>134256</xdr:rowOff>
    </xdr:from>
    <xdr:to>
      <xdr:col>36</xdr:col>
      <xdr:colOff>579436</xdr:colOff>
      <xdr:row>18</xdr:row>
      <xdr:rowOff>194581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56826-6A51-4CED-BD02-4B27CF55E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68036</xdr:colOff>
      <xdr:row>20</xdr:row>
      <xdr:rowOff>31750</xdr:rowOff>
    </xdr:from>
    <xdr:to>
      <xdr:col>31</xdr:col>
      <xdr:colOff>52161</xdr:colOff>
      <xdr:row>34</xdr:row>
      <xdr:rowOff>97064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0A2705D-D6FC-4806-BA5C-4851F9337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13606</xdr:colOff>
      <xdr:row>37</xdr:row>
      <xdr:rowOff>81642</xdr:rowOff>
    </xdr:from>
    <xdr:to>
      <xdr:col>31</xdr:col>
      <xdr:colOff>204105</xdr:colOff>
      <xdr:row>52</xdr:row>
      <xdr:rowOff>78920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E75C003-96EA-4BE2-AE45-7967EC010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10206</xdr:colOff>
      <xdr:row>61</xdr:row>
      <xdr:rowOff>27214</xdr:rowOff>
    </xdr:from>
    <xdr:to>
      <xdr:col>31</xdr:col>
      <xdr:colOff>197305</xdr:colOff>
      <xdr:row>78</xdr:row>
      <xdr:rowOff>81641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83C8156-590A-4D3E-BD87-EDC4B082F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190501</xdr:colOff>
      <xdr:row>78</xdr:row>
      <xdr:rowOff>127000</xdr:rowOff>
    </xdr:from>
    <xdr:to>
      <xdr:col>30</xdr:col>
      <xdr:colOff>301625</xdr:colOff>
      <xdr:row>89</xdr:row>
      <xdr:rowOff>63499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23A4649-233E-4743-A1A6-05E2C1532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628197</xdr:colOff>
      <xdr:row>24</xdr:row>
      <xdr:rowOff>102507</xdr:rowOff>
    </xdr:from>
    <xdr:to>
      <xdr:col>30</xdr:col>
      <xdr:colOff>437697</xdr:colOff>
      <xdr:row>37</xdr:row>
      <xdr:rowOff>194582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759B97E-FE82-47FF-8CC3-1DDB8F0A8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381001</xdr:colOff>
      <xdr:row>40</xdr:row>
      <xdr:rowOff>179615</xdr:rowOff>
    </xdr:from>
    <xdr:to>
      <xdr:col>31</xdr:col>
      <xdr:colOff>190501</xdr:colOff>
      <xdr:row>54</xdr:row>
      <xdr:rowOff>65315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5A019A9-BEB7-48EA-A3BE-0E299ED5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381000</xdr:colOff>
      <xdr:row>80</xdr:row>
      <xdr:rowOff>444500</xdr:rowOff>
    </xdr:from>
    <xdr:to>
      <xdr:col>29</xdr:col>
      <xdr:colOff>523875</xdr:colOff>
      <xdr:row>90</xdr:row>
      <xdr:rowOff>47624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4611B4B-7469-4E41-A6A9-C0FC85C9B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3335451</xdr:colOff>
      <xdr:row>23</xdr:row>
      <xdr:rowOff>91849</xdr:rowOff>
    </xdr:from>
    <xdr:to>
      <xdr:col>43</xdr:col>
      <xdr:colOff>525576</xdr:colOff>
      <xdr:row>37</xdr:row>
      <xdr:rowOff>187100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E1EF4FD-FA00-463E-97B6-A47B76A54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37</xdr:col>
      <xdr:colOff>680357</xdr:colOff>
      <xdr:row>69</xdr:row>
      <xdr:rowOff>73478</xdr:rowOff>
    </xdr:from>
    <xdr:to>
      <xdr:col>44</xdr:col>
      <xdr:colOff>468086</xdr:colOff>
      <xdr:row>84</xdr:row>
      <xdr:rowOff>125185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154EAA1-9554-4083-9BC8-F10D06174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462642</xdr:colOff>
      <xdr:row>94</xdr:row>
      <xdr:rowOff>84364</xdr:rowOff>
    </xdr:from>
    <xdr:to>
      <xdr:col>39</xdr:col>
      <xdr:colOff>394607</xdr:colOff>
      <xdr:row>110</xdr:row>
      <xdr:rowOff>95249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48E2392-042D-48B2-B3B1-B09D0F2A9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2081892</xdr:colOff>
      <xdr:row>106</xdr:row>
      <xdr:rowOff>37418</xdr:rowOff>
    </xdr:from>
    <xdr:to>
      <xdr:col>4</xdr:col>
      <xdr:colOff>452437</xdr:colOff>
      <xdr:row>159</xdr:row>
      <xdr:rowOff>133349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CAEB9EC-97ED-4173-B50C-1386FBCB1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226218</xdr:colOff>
      <xdr:row>55</xdr:row>
      <xdr:rowOff>92868</xdr:rowOff>
    </xdr:from>
    <xdr:to>
      <xdr:col>30</xdr:col>
      <xdr:colOff>654843</xdr:colOff>
      <xdr:row>69</xdr:row>
      <xdr:rowOff>2381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3639271-7E02-4D8C-9AF7-D18D4FAA2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1535906</xdr:colOff>
      <xdr:row>42</xdr:row>
      <xdr:rowOff>45244</xdr:rowOff>
    </xdr:from>
    <xdr:to>
      <xdr:col>39</xdr:col>
      <xdr:colOff>142875</xdr:colOff>
      <xdr:row>55</xdr:row>
      <xdr:rowOff>157163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F9EFC68-1E62-4F76-9DF2-95F26404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wben\Downloads\Enquete-Comite&#769;-Exe&#769;cutif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wben\Downloads\Enquete-Comite&#769;-Exe&#769;cutif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wben\Downloads\Enquete-Comite&#769;-Exe&#769;cutif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wben\Downloads\Enquete-Comite&#769;-Exe&#769;cutif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wben\Downloads\Enquete-Comite&#769;-Exe&#769;cutif.xlsx" TargetMode="External"/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wben\Downloads\Enquete-Comite&#769;-Exe&#769;cutif.xlsx" TargetMode="External"/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elwakil Benabdi" refreshedDate="44143.844719212961" createdVersion="6" refreshedVersion="6" minRefreshableVersion="3" recordCount="30" xr:uid="{A2FA5600-4FE2-49A2-8217-6DDFB4F9DD35}">
  <cacheSource type="worksheet">
    <worksheetSource name="Table7" r:id="rId2"/>
  </cacheSource>
  <cacheFields count="1">
    <cacheField name="Column1" numFmtId="0">
      <sharedItems count="19">
        <s v="Université de Nancy"/>
        <s v="Polytechnique"/>
        <s v="Sciences Po Paris"/>
        <s v="Université Panthéon-Sorbonne Paris 1"/>
        <s v="Arts et métiers ParisTech"/>
        <s v="CentraleSupelec"/>
        <s v="ESTACA"/>
        <s v="Dauphine"/>
        <s v="Stevens Institute of Technology"/>
        <s v="HEC Paris"/>
        <s v="Mines ParisTech"/>
        <s v="Université Toulouse Paul Sabatier"/>
        <s v="ENA"/>
        <s v="CELSA"/>
        <s v="ENS Lyon"/>
        <s v="ESSEC"/>
        <s v="Ponts et chaussés"/>
        <s v="Université Pierre et Marie Curie"/>
        <s v="London School of Economic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elwakil Benabdi" refreshedDate="44142.709777314813" createdVersion="6" refreshedVersion="6" minRefreshableVersion="3" recordCount="104" xr:uid="{70BDD1B7-BABA-4095-8930-C612870439E9}">
  <cacheSource type="worksheet">
    <worksheetSource name="Table4" r:id="rId2"/>
  </cacheSource>
  <cacheFields count="1">
    <cacheField name="Ecoles" numFmtId="0">
      <sharedItems count="57">
        <s v="Polytechnique"/>
        <s v="Sciences Po Paris"/>
        <s v="HEC Paris"/>
        <s v="EDHEC"/>
        <s v="Université de Bologne"/>
        <s v="CentraleSupelec"/>
        <s v="ESCP"/>
        <s v="Supaero"/>
        <s v="Université de Valenciennes"/>
        <s v="ENSHEEIT"/>
        <s v="Fachhochschule Braunschweig/Wolfenbüttel"/>
        <s v="ESTACA"/>
        <s v="Arts et métiers ParisTech"/>
        <s v="Bocconi"/>
        <s v="EM Lyon"/>
        <s v="Polytechnique Madrid"/>
        <s v="Insa Lyon"/>
        <s v="ENSIL-ENSCI"/>
        <s v="Mines ParisTechTech"/>
        <s v="EPF"/>
        <s v="TU Delft"/>
        <s v="Université de Nancy"/>
        <s v="Université Panthéon-Sorbonne Paris 1"/>
        <s v="Dauphine"/>
        <s v="Stevens Institute of Technology"/>
        <s v="TU Munich"/>
        <s v="IUT de Villetaneuse"/>
        <s v="Mc Gill"/>
        <s v="Technische Universität Braunschweig"/>
        <s v="Skema"/>
        <s v="Helmut Schmidt Universität - Universität der Bundeswehr Hamburg"/>
        <s v="Politecnico di Milano"/>
        <s v="Ponts et chaussées"/>
        <s v="ENA"/>
        <s v="IAE Lille"/>
        <s v="Mines ParisTech"/>
        <s v="Université Toulouse Paul Sabatier"/>
        <s v="CELSA"/>
        <s v="ENS Lyon"/>
        <s v="ESSEC"/>
        <s v="Université Pierre et Marie Curie"/>
        <s v="IGS-RH"/>
        <s v="Massachussets Institute of Technology"/>
        <s v="London School of Economics"/>
        <s v="Grenoble Ecole de Management"/>
        <s v="Agro ParisTech"/>
        <s v="Hochschule Osnabrück"/>
        <s v="UTC Compiègne"/>
        <s v="Polytech Paris"/>
        <s v="INP Grenoble"/>
        <s v="Mines Saint-Etienne"/>
        <s v="Brunel University London"/>
        <s v="IFP School"/>
        <s v="HEC Paris " u="1"/>
        <s v="ESTACA " u="1"/>
        <s v="Ponts et chaussés" u="1"/>
        <s v="Mines Pari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elwakil Benabdi" refreshedDate="44142.584696527774" createdVersion="6" refreshedVersion="6" minRefreshableVersion="3" recordCount="26" xr:uid="{6F0C0DE1-57C0-4496-B4CE-4842F59C1FD3}">
  <cacheSource type="worksheet">
    <worksheetSource name="Table9" r:id="rId2"/>
  </cacheSource>
  <cacheFields count="1">
    <cacheField name="Column1" numFmtId="0">
      <sharedItems count="19">
        <s v="CentraleSupelec"/>
        <s v="Grenoble Ecole de Management"/>
        <s v="Polytechnique"/>
        <s v="Agro ParisTech"/>
        <s v="Hochschule Osnabrück"/>
        <s v="UTC Compiègne"/>
        <s v="Mines ParisTech"/>
        <s v="Polytech Paris"/>
        <s v="ESCP"/>
        <s v="London School of Economics"/>
        <s v="ESSEC"/>
        <s v="Sciences Po Paris"/>
        <s v="INP Grenoble"/>
        <s v="Mines Saint-Etienne"/>
        <s v="Ponts et chaussées"/>
        <s v="Brunel University London"/>
        <s v="Arts et métiers ParisTech"/>
        <s v="ENA"/>
        <s v="IFP Schoo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elwakil Benabdi" refreshedDate="44143.809514004628" createdVersion="6" refreshedVersion="6" minRefreshableVersion="3" recordCount="17" xr:uid="{D9B8E980-E5ED-459E-96C5-FEAF28A452AE}">
  <cacheSource type="worksheet">
    <worksheetSource name="Table8" r:id="rId2"/>
  </cacheSource>
  <cacheFields count="1">
    <cacheField name="Column1" numFmtId="0">
      <sharedItems count="14">
        <s v="TU Munich"/>
        <s v="IUT de Villetaneuse"/>
        <s v="Polytechnique"/>
        <s v="Supaero"/>
        <s v="Mc Gill"/>
        <s v="Technische Universität Braunschweig"/>
        <s v="Skema"/>
        <s v="Insa Lyon"/>
        <s v="ESCP"/>
        <s v="Helmut Schmidt Universität - Universität der Bundeswehr Hamburg"/>
        <s v="Politecnico di Milano"/>
        <s v="CentraleSupelec"/>
        <s v="IGS-RH"/>
        <s v="PS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elwakil Benabdi" refreshedDate="44142.582803819445" createdVersion="6" refreshedVersion="6" minRefreshableVersion="3" recordCount="12" xr:uid="{F540037F-D17D-4DF7-AA7E-D98EA03027D3}">
  <cacheSource type="worksheet">
    <worksheetSource name="Table6" r:id="rId2"/>
  </cacheSource>
  <cacheFields count="1">
    <cacheField name="Column1" numFmtId="0">
      <sharedItems count="9">
        <s v="Bocconi"/>
        <s v="EM Lyon"/>
        <s v="Polytechnique Madrid"/>
        <s v="CentraleSupelec"/>
        <s v="Insa Lyon"/>
        <s v="ENSIL-ENSCI"/>
        <s v="Mines ParisTechTech"/>
        <s v="EPF"/>
        <s v="TU Delf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elwakil Benabdi" refreshedDate="44142.536318402781" createdVersion="6" refreshedVersion="6" minRefreshableVersion="3" recordCount="21" xr:uid="{0C58785F-8FB6-409C-8176-AB9F656706AF}">
  <cacheSource type="worksheet">
    <worksheetSource name="Table5" r:id="rId2"/>
  </cacheSource>
  <cacheFields count="1">
    <cacheField name="Column1" numFmtId="0">
      <sharedItems count="18">
        <s v="Polytechnique"/>
        <s v="Sciences Po Paris"/>
        <s v="HEC Paris"/>
        <s v="EDHEC"/>
        <s v="Université de Bologne"/>
        <s v="CentraleSupelec"/>
        <s v="ESCP"/>
        <s v="Supaero"/>
        <s v="Université de Valenciennes"/>
        <s v="ENSHEEIT"/>
        <s v="Fachhochschule Braunschweig/Wolfenbüttel"/>
        <s v="ESTACA"/>
        <s v="Arts et métiers ParisTech"/>
        <s v="Ponts et chaussés"/>
        <s v="Mines ParisTech"/>
        <s v="ENA"/>
        <s v="IAE Lille"/>
        <s v="Massachussets Institute of Technolog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</r>
  <r>
    <x v="1"/>
  </r>
  <r>
    <x v="1"/>
  </r>
  <r>
    <x v="2"/>
  </r>
  <r>
    <x v="3"/>
  </r>
  <r>
    <x v="4"/>
  </r>
  <r>
    <x v="2"/>
  </r>
  <r>
    <x v="5"/>
  </r>
  <r>
    <x v="6"/>
  </r>
  <r>
    <x v="7"/>
  </r>
  <r>
    <x v="5"/>
  </r>
  <r>
    <x v="8"/>
  </r>
  <r>
    <x v="1"/>
  </r>
  <r>
    <x v="4"/>
  </r>
  <r>
    <x v="5"/>
  </r>
  <r>
    <x v="5"/>
  </r>
  <r>
    <x v="9"/>
  </r>
  <r>
    <x v="10"/>
  </r>
  <r>
    <x v="11"/>
  </r>
  <r>
    <x v="12"/>
  </r>
  <r>
    <x v="13"/>
  </r>
  <r>
    <x v="14"/>
  </r>
  <r>
    <x v="15"/>
  </r>
  <r>
    <x v="2"/>
  </r>
  <r>
    <x v="3"/>
  </r>
  <r>
    <x v="16"/>
  </r>
  <r>
    <x v="17"/>
  </r>
  <r>
    <x v="12"/>
  </r>
  <r>
    <x v="12"/>
  </r>
  <r>
    <x v="1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</r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5"/>
  </r>
  <r>
    <x v="16"/>
  </r>
  <r>
    <x v="17"/>
  </r>
  <r>
    <x v="18"/>
  </r>
  <r>
    <x v="5"/>
  </r>
  <r>
    <x v="14"/>
  </r>
  <r>
    <x v="19"/>
  </r>
  <r>
    <x v="20"/>
  </r>
  <r>
    <x v="5"/>
  </r>
  <r>
    <x v="21"/>
  </r>
  <r>
    <x v="0"/>
  </r>
  <r>
    <x v="0"/>
  </r>
  <r>
    <x v="1"/>
  </r>
  <r>
    <x v="22"/>
  </r>
  <r>
    <x v="12"/>
  </r>
  <r>
    <x v="1"/>
  </r>
  <r>
    <x v="5"/>
  </r>
  <r>
    <x v="11"/>
  </r>
  <r>
    <x v="23"/>
  </r>
  <r>
    <x v="5"/>
  </r>
  <r>
    <x v="24"/>
  </r>
  <r>
    <x v="0"/>
  </r>
  <r>
    <x v="12"/>
  </r>
  <r>
    <x v="5"/>
  </r>
  <r>
    <x v="5"/>
  </r>
  <r>
    <x v="25"/>
  </r>
  <r>
    <x v="26"/>
  </r>
  <r>
    <x v="0"/>
  </r>
  <r>
    <x v="0"/>
  </r>
  <r>
    <x v="27"/>
  </r>
  <r>
    <x v="28"/>
  </r>
  <r>
    <x v="29"/>
  </r>
  <r>
    <x v="16"/>
  </r>
  <r>
    <x v="6"/>
  </r>
  <r>
    <x v="30"/>
  </r>
  <r>
    <x v="31"/>
  </r>
  <r>
    <x v="32"/>
  </r>
  <r>
    <x v="18"/>
  </r>
  <r>
    <x v="33"/>
  </r>
  <r>
    <x v="2"/>
  </r>
  <r>
    <x v="34"/>
  </r>
  <r>
    <x v="2"/>
  </r>
  <r>
    <x v="2"/>
  </r>
  <r>
    <x v="35"/>
  </r>
  <r>
    <x v="36"/>
  </r>
  <r>
    <x v="33"/>
  </r>
  <r>
    <x v="37"/>
  </r>
  <r>
    <x v="38"/>
  </r>
  <r>
    <x v="39"/>
  </r>
  <r>
    <x v="1"/>
  </r>
  <r>
    <x v="22"/>
  </r>
  <r>
    <x v="32"/>
  </r>
  <r>
    <x v="40"/>
  </r>
  <r>
    <x v="5"/>
  </r>
  <r>
    <x v="41"/>
  </r>
  <r>
    <x v="7"/>
  </r>
  <r>
    <x v="7"/>
  </r>
  <r>
    <x v="42"/>
  </r>
  <r>
    <x v="33"/>
  </r>
  <r>
    <x v="33"/>
  </r>
  <r>
    <x v="43"/>
  </r>
  <r>
    <x v="5"/>
  </r>
  <r>
    <x v="44"/>
  </r>
  <r>
    <x v="0"/>
  </r>
  <r>
    <x v="45"/>
  </r>
  <r>
    <x v="46"/>
  </r>
  <r>
    <x v="47"/>
  </r>
  <r>
    <x v="35"/>
  </r>
  <r>
    <x v="48"/>
  </r>
  <r>
    <x v="6"/>
  </r>
  <r>
    <x v="43"/>
  </r>
  <r>
    <x v="39"/>
  </r>
  <r>
    <x v="0"/>
  </r>
  <r>
    <x v="1"/>
  </r>
  <r>
    <x v="5"/>
  </r>
  <r>
    <x v="1"/>
  </r>
  <r>
    <x v="49"/>
  </r>
  <r>
    <x v="0"/>
  </r>
  <r>
    <x v="50"/>
  </r>
  <r>
    <x v="32"/>
  </r>
  <r>
    <x v="6"/>
  </r>
  <r>
    <x v="51"/>
  </r>
  <r>
    <x v="12"/>
  </r>
  <r>
    <x v="32"/>
  </r>
  <r>
    <x v="33"/>
  </r>
  <r>
    <x v="35"/>
  </r>
  <r>
    <x v="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2"/>
  </r>
  <r>
    <x v="11"/>
  </r>
  <r>
    <x v="0"/>
  </r>
  <r>
    <x v="11"/>
  </r>
  <r>
    <x v="12"/>
  </r>
  <r>
    <x v="2"/>
  </r>
  <r>
    <x v="13"/>
  </r>
  <r>
    <x v="14"/>
  </r>
  <r>
    <x v="8"/>
  </r>
  <r>
    <x v="15"/>
  </r>
  <r>
    <x v="16"/>
  </r>
  <r>
    <x v="14"/>
  </r>
  <r>
    <x v="17"/>
  </r>
  <r>
    <x v="6"/>
  </r>
  <r>
    <x v="1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</r>
  <r>
    <x v="1"/>
  </r>
  <r>
    <x v="2"/>
  </r>
  <r>
    <x v="3"/>
  </r>
  <r>
    <x v="2"/>
  </r>
  <r>
    <x v="2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3"/>
  </r>
  <r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</r>
  <r>
    <x v="1"/>
  </r>
  <r>
    <x v="2"/>
  </r>
  <r>
    <x v="3"/>
  </r>
  <r>
    <x v="4"/>
  </r>
  <r>
    <x v="5"/>
  </r>
  <r>
    <x v="6"/>
  </r>
  <r>
    <x v="3"/>
  </r>
  <r>
    <x v="1"/>
  </r>
  <r>
    <x v="7"/>
  </r>
  <r>
    <x v="8"/>
  </r>
  <r>
    <x v="3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</r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2"/>
  </r>
  <r>
    <x v="16"/>
  </r>
  <r>
    <x v="2"/>
  </r>
  <r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015245-0470-4EC3-AA6F-CB4403E2B9AB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8">
  <location ref="AI3:AJ22" firstHeaderRow="1" firstDataRow="1" firstDataCol="1"/>
  <pivotFields count="1">
    <pivotField axis="axisRow" dataField="1" showAll="0">
      <items count="19">
        <item x="12"/>
        <item x="5"/>
        <item x="3"/>
        <item x="15"/>
        <item x="9"/>
        <item x="6"/>
        <item x="11"/>
        <item x="10"/>
        <item x="2"/>
        <item x="16"/>
        <item x="17"/>
        <item x="14"/>
        <item x="0"/>
        <item x="13"/>
        <item x="1"/>
        <item x="7"/>
        <item x="4"/>
        <item x="8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ount of Column1" fld="0" subtotal="count" baseField="0" baseItem="0"/>
  </dataFields>
  <chartFormats count="1">
    <chartFormat chart="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6E0F4C-1787-4FC0-8385-03EDB330911F}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1">
  <location ref="AI25:AJ35" firstHeaderRow="1" firstDataRow="1" firstDataCol="1"/>
  <pivotFields count="1">
    <pivotField axis="axisRow" dataField="1" showAll="0">
      <items count="10">
        <item x="0"/>
        <item x="3"/>
        <item x="1"/>
        <item x="5"/>
        <item x="7"/>
        <item x="4"/>
        <item x="6"/>
        <item x="2"/>
        <item x="8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unt of Column1" fld="0" subtotal="count" baseField="0" baseItem="0"/>
  </dataFields>
  <chartFormats count="1">
    <chartFormat chart="1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336EF9-B1FC-4A95-91A5-DE2D94ABDEFB}" name="PivotTable5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6">
  <location ref="AI74:AJ88" firstHeaderRow="1" firstDataRow="1" firstDataCol="1"/>
  <pivotFields count="1">
    <pivotField axis="axisRow" dataField="1" showAll="0">
      <items count="15">
        <item x="11"/>
        <item x="8"/>
        <item x="9"/>
        <item x="12"/>
        <item x="7"/>
        <item x="1"/>
        <item x="4"/>
        <item x="10"/>
        <item x="2"/>
        <item m="1" x="13"/>
        <item x="6"/>
        <item x="3"/>
        <item x="5"/>
        <item x="0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Count of Column1" fld="0" subtotal="count" baseField="0" baseItem="0"/>
  </dataFields>
  <chartFormats count="1">
    <chartFormat chart="1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D6E669-2B17-46C0-BB59-4AA4F6DE5B35}" name="PivotTable6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9">
  <location ref="AI93:AJ113" firstHeaderRow="1" firstDataRow="1" firstDataCol="1"/>
  <pivotFields count="1">
    <pivotField axis="axisRow" dataField="1" showAll="0">
      <items count="20">
        <item x="3"/>
        <item x="16"/>
        <item x="15"/>
        <item x="0"/>
        <item x="17"/>
        <item x="8"/>
        <item x="10"/>
        <item x="1"/>
        <item x="4"/>
        <item x="18"/>
        <item x="12"/>
        <item x="9"/>
        <item x="6"/>
        <item x="13"/>
        <item x="7"/>
        <item x="2"/>
        <item x="14"/>
        <item x="11"/>
        <item x="5"/>
        <item t="default"/>
      </items>
    </pivotField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Count of Column1" fld="0" subtotal="count" baseField="0" baseItem="0"/>
  </dataFields>
  <chartFormats count="1"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948BF1-7056-4CA3-BDA1-1EF69F31A0F7}" name="PivotTable8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8">
  <location ref="B86:C140" firstHeaderRow="1" firstDataRow="1" firstDataCol="1"/>
  <pivotFields count="1">
    <pivotField axis="axisRow" dataField="1" showAll="0">
      <items count="58">
        <item x="45"/>
        <item x="12"/>
        <item x="13"/>
        <item x="51"/>
        <item x="37"/>
        <item x="5"/>
        <item x="23"/>
        <item x="3"/>
        <item x="14"/>
        <item x="33"/>
        <item x="38"/>
        <item x="9"/>
        <item x="17"/>
        <item x="19"/>
        <item x="6"/>
        <item x="39"/>
        <item x="11"/>
        <item m="1" x="54"/>
        <item x="10"/>
        <item x="44"/>
        <item x="2"/>
        <item m="1" x="53"/>
        <item x="30"/>
        <item x="46"/>
        <item x="34"/>
        <item x="52"/>
        <item x="41"/>
        <item x="49"/>
        <item x="16"/>
        <item x="26"/>
        <item x="43"/>
        <item x="42"/>
        <item x="27"/>
        <item m="1" x="56"/>
        <item x="35"/>
        <item x="18"/>
        <item x="50"/>
        <item x="31"/>
        <item x="48"/>
        <item x="0"/>
        <item x="15"/>
        <item x="32"/>
        <item m="1" x="55"/>
        <item x="1"/>
        <item x="29"/>
        <item x="24"/>
        <item x="7"/>
        <item x="28"/>
        <item x="20"/>
        <item x="25"/>
        <item x="4"/>
        <item x="21"/>
        <item x="8"/>
        <item x="22"/>
        <item x="40"/>
        <item x="36"/>
        <item x="47"/>
        <item t="default"/>
      </items>
    </pivotField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Items count="1">
    <i/>
  </colItems>
  <dataFields count="1">
    <dataField name="Count of Ecoles" fld="0" subtotal="count" baseField="0" baseItem="0"/>
  </dataFields>
  <chartFormats count="1">
    <chartFormat chart="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CE6123-412F-4CC0-A4B5-7001B0E4D37F}" name="PivotTable2" cacheId="2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I42:AJ62" firstHeaderRow="1" firstDataRow="1" firstDataCol="1"/>
  <pivotFields count="1">
    <pivotField axis="axisRow" dataField="1" showAll="0">
      <items count="20">
        <item x="4"/>
        <item x="13"/>
        <item x="5"/>
        <item x="7"/>
        <item x="12"/>
        <item x="14"/>
        <item x="15"/>
        <item x="6"/>
        <item x="9"/>
        <item x="18"/>
        <item x="10"/>
        <item x="1"/>
        <item x="16"/>
        <item x="2"/>
        <item x="8"/>
        <item x="0"/>
        <item x="3"/>
        <item x="17"/>
        <item x="11"/>
        <item t="default"/>
      </items>
    </pivotField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Count of Column1" fld="0" subtotal="count" baseField="0" baseItem="0"/>
  </dataFields>
  <chartFormats count="1">
    <chartFormat chart="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01238C-961B-4399-B008-2718271EA3D0}" name="Table4" displayName="Table4" ref="E80:E184" totalsRowShown="0" dataDxfId="7">
  <autoFilter ref="E80:E184" xr:uid="{837BA872-18C8-4E98-A1C0-BCDE40C043F9}"/>
  <tableColumns count="1">
    <tableColumn id="1" xr3:uid="{325A5217-71D9-4BDE-8670-9966117FE1A5}" name="Ecoles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BB0149-481E-48D7-8719-7DDEE1A402EA}" name="Table5" displayName="Table5" ref="AG3:AG25" totalsRowShown="0">
  <autoFilter ref="AG3:AG25" xr:uid="{D854C482-DBF6-411D-9CA0-A7D09E4F0E50}"/>
  <tableColumns count="1">
    <tableColumn id="1" xr3:uid="{580C08EE-5BA1-4A69-B1C9-601AF972B899}" name="Column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46ED18-12E2-4E27-A0FB-98FEFAEEE654}" name="Table6" displayName="Table6" ref="AG26:AG39" totalsRowShown="0" headerRowDxfId="5" dataDxfId="4">
  <autoFilter ref="AG26:AG39" xr:uid="{143DE57E-EC37-4C01-A39C-2ADA9AFD192D}"/>
  <tableColumns count="1">
    <tableColumn id="1" xr3:uid="{392CFF5D-E0A6-4018-A793-440B21DE863A}" name="Column1" dataDxfId="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AB7F1D-6739-4949-AD2E-102D77AA2B10}" name="Table7" displayName="Table7" ref="AG40:AG70" totalsRowShown="0" headerRowDxfId="2">
  <autoFilter ref="AG40:AG70" xr:uid="{BDA195D0-270A-4BCD-83A0-A4BA351D6A49}"/>
  <tableColumns count="1">
    <tableColumn id="1" xr3:uid="{2DF4BF69-367C-4C2D-AA2B-41365EE894BF}" name="Column1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B12C4F-64C4-4AA8-9C54-94661025C21F}" name="Table8" displayName="Table8" ref="AG71:AG88" totalsRowShown="0">
  <autoFilter ref="AG71:AG88" xr:uid="{E0740241-EF93-4594-9BCE-1E3D4C2DF5D6}"/>
  <tableColumns count="1">
    <tableColumn id="1" xr3:uid="{C9DE38A9-FFEA-4180-8A87-3637817DF47B}" name="Airbu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18357FC-111A-40FA-BEDB-9393A412E648}" name="Table9" displayName="Table9" ref="AG89:AG115" totalsRowShown="0" headerRowDxfId="1">
  <autoFilter ref="AG89:AG115" xr:uid="{D85ACAF2-576D-45A5-9F4D-629759E45A31}"/>
  <tableColumns count="1">
    <tableColumn id="1" xr3:uid="{EA6BFFFB-D5B5-4748-A2A5-142FA92EAD31}" name="PSA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E67E56B-DE0A-47F9-B039-780CEED39F0D}" name="Table10" displayName="Table10" ref="L82:O102" totalsRowShown="0" headerRowDxfId="0">
  <sortState xmlns:xlrd2="http://schemas.microsoft.com/office/spreadsheetml/2017/richdata2" ref="L83:O101">
    <sortCondition descending="1" ref="M83:M101"/>
  </sortState>
  <tableColumns count="4">
    <tableColumn id="1" xr3:uid="{40B61D5E-7275-4693-B26A-8462A7458C42}" name="Entreprises"/>
    <tableColumn id="2" xr3:uid="{C415E65F-C94D-48D3-AB04-8E0E39516F95}" name="Années cumulées par les membres du COMEX d'entreprises du CAC 40 secteur transport*"/>
    <tableColumn id="3" xr3:uid="{D57DA37C-FCBE-46A4-9653-9BF12FAF8E41}" name="Nombre d'entreprises du CAC 40 secteur transport _x000a_ayant au moins un des membres du COMEX soi(en)t passés par cette entreprise"/>
    <tableColumn id="4" xr3:uid="{5B33658B-1D45-4E7B-A44C-EDD0AD277372}" name="Présence dans les 5 entreprises transports du CAC 4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table" Target="../tables/table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12" Type="http://schemas.openxmlformats.org/officeDocument/2006/relationships/table" Target="../tables/table4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table" Target="../tables/table3.xml"/><Relationship Id="rId5" Type="http://schemas.openxmlformats.org/officeDocument/2006/relationships/pivotTable" Target="../pivotTables/pivotTable5.xml"/><Relationship Id="rId15" Type="http://schemas.openxmlformats.org/officeDocument/2006/relationships/table" Target="../tables/table7.xml"/><Relationship Id="rId10" Type="http://schemas.openxmlformats.org/officeDocument/2006/relationships/table" Target="../tables/table2.xml"/><Relationship Id="rId4" Type="http://schemas.openxmlformats.org/officeDocument/2006/relationships/pivotTable" Target="../pivotTables/pivotTable4.xml"/><Relationship Id="rId9" Type="http://schemas.openxmlformats.org/officeDocument/2006/relationships/table" Target="../tables/table1.xml"/><Relationship Id="rId1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338D-EF17-413F-B961-EDF78705BDFD}">
  <dimension ref="A1:AJ184"/>
  <sheetViews>
    <sheetView tabSelected="1" topLeftCell="O89" zoomScale="50" zoomScaleNormal="50" workbookViewId="0">
      <selection activeCell="B12" sqref="B12"/>
    </sheetView>
  </sheetViews>
  <sheetFormatPr defaultRowHeight="15.75" x14ac:dyDescent="0.25"/>
  <cols>
    <col min="1" max="1" width="10.125" bestFit="1" customWidth="1"/>
    <col min="2" max="2" width="59.25" bestFit="1" customWidth="1"/>
    <col min="3" max="3" width="128" bestFit="1" customWidth="1"/>
    <col min="4" max="4" width="56.375" bestFit="1" customWidth="1"/>
    <col min="5" max="5" width="32" bestFit="1" customWidth="1"/>
    <col min="6" max="6" width="33.125" bestFit="1" customWidth="1"/>
    <col min="7" max="7" width="3.875" bestFit="1" customWidth="1"/>
    <col min="8" max="8" width="18.25" bestFit="1" customWidth="1"/>
    <col min="9" max="9" width="4.375" bestFit="1" customWidth="1"/>
    <col min="10" max="10" width="18.5" bestFit="1" customWidth="1"/>
    <col min="11" max="11" width="21.25" bestFit="1" customWidth="1"/>
    <col min="12" max="12" width="31" customWidth="1"/>
    <col min="13" max="13" width="64.25" customWidth="1"/>
    <col min="14" max="14" width="132.625" bestFit="1" customWidth="1"/>
    <col min="15" max="15" width="87.25" bestFit="1" customWidth="1"/>
    <col min="16" max="16" width="14.75" bestFit="1" customWidth="1"/>
    <col min="20" max="20" width="22.25" bestFit="1" customWidth="1"/>
    <col min="22" max="22" width="34.125" bestFit="1" customWidth="1"/>
    <col min="33" max="33" width="46" bestFit="1" customWidth="1"/>
    <col min="35" max="35" width="34.5" bestFit="1" customWidth="1"/>
    <col min="36" max="36" width="16.5" bestFit="1" customWidth="1"/>
  </cols>
  <sheetData>
    <row r="1" spans="1:36" x14ac:dyDescent="0.25">
      <c r="A1" t="s">
        <v>302</v>
      </c>
      <c r="B1" s="13" t="s">
        <v>298</v>
      </c>
      <c r="C1" t="s">
        <v>301</v>
      </c>
      <c r="D1" t="s">
        <v>8</v>
      </c>
      <c r="E1" t="s">
        <v>177</v>
      </c>
      <c r="F1" t="s">
        <v>23</v>
      </c>
      <c r="G1">
        <v>22</v>
      </c>
      <c r="H1" t="s">
        <v>150</v>
      </c>
      <c r="I1">
        <v>2</v>
      </c>
      <c r="J1" t="s">
        <v>77</v>
      </c>
      <c r="K1">
        <v>4</v>
      </c>
    </row>
    <row r="2" spans="1:36" x14ac:dyDescent="0.25">
      <c r="A2">
        <v>14</v>
      </c>
      <c r="B2" s="13" t="s">
        <v>296</v>
      </c>
      <c r="C2" t="s">
        <v>300</v>
      </c>
      <c r="D2" t="s">
        <v>8</v>
      </c>
      <c r="E2" t="s">
        <v>1</v>
      </c>
      <c r="G2">
        <v>13</v>
      </c>
      <c r="H2" t="s">
        <v>135</v>
      </c>
      <c r="I2">
        <v>6</v>
      </c>
    </row>
    <row r="3" spans="1:36" x14ac:dyDescent="0.25">
      <c r="B3" s="13" t="s">
        <v>294</v>
      </c>
      <c r="C3" t="s">
        <v>299</v>
      </c>
      <c r="D3" t="s">
        <v>10</v>
      </c>
      <c r="E3" t="s">
        <v>2</v>
      </c>
      <c r="G3">
        <v>22</v>
      </c>
      <c r="H3" t="s">
        <v>138</v>
      </c>
      <c r="I3">
        <v>2</v>
      </c>
      <c r="T3" t="s">
        <v>150</v>
      </c>
      <c r="U3">
        <v>2</v>
      </c>
      <c r="V3" s="12" t="s">
        <v>298</v>
      </c>
      <c r="W3">
        <v>22</v>
      </c>
      <c r="AG3" t="s">
        <v>227</v>
      </c>
      <c r="AI3" s="6" t="s">
        <v>129</v>
      </c>
      <c r="AJ3" t="s">
        <v>128</v>
      </c>
    </row>
    <row r="4" spans="1:36" x14ac:dyDescent="0.25">
      <c r="B4" s="13" t="s">
        <v>292</v>
      </c>
      <c r="C4" t="s">
        <v>297</v>
      </c>
      <c r="D4" t="s">
        <v>46</v>
      </c>
      <c r="G4">
        <v>16</v>
      </c>
      <c r="T4" t="s">
        <v>135</v>
      </c>
      <c r="U4">
        <v>6</v>
      </c>
      <c r="V4" s="12" t="s">
        <v>296</v>
      </c>
      <c r="W4">
        <v>13</v>
      </c>
      <c r="AG4" t="s">
        <v>8</v>
      </c>
      <c r="AI4" s="2" t="s">
        <v>4</v>
      </c>
      <c r="AJ4">
        <v>1</v>
      </c>
    </row>
    <row r="5" spans="1:36" x14ac:dyDescent="0.25">
      <c r="B5" s="13" t="s">
        <v>290</v>
      </c>
      <c r="C5" t="s">
        <v>295</v>
      </c>
      <c r="D5" t="s">
        <v>127</v>
      </c>
      <c r="G5">
        <v>18</v>
      </c>
      <c r="H5" t="s">
        <v>143</v>
      </c>
      <c r="I5">
        <v>1</v>
      </c>
      <c r="J5" t="s">
        <v>134</v>
      </c>
      <c r="K5">
        <v>3</v>
      </c>
      <c r="T5" t="s">
        <v>138</v>
      </c>
      <c r="U5">
        <f>I3+K1</f>
        <v>6</v>
      </c>
      <c r="V5" s="12" t="s">
        <v>294</v>
      </c>
      <c r="W5">
        <v>22</v>
      </c>
      <c r="X5">
        <f>AVERAGE(W3:W16)</f>
        <v>16.428571428571427</v>
      </c>
      <c r="AG5" t="s">
        <v>8</v>
      </c>
      <c r="AI5" s="2" t="s">
        <v>11</v>
      </c>
      <c r="AJ5">
        <v>1</v>
      </c>
    </row>
    <row r="6" spans="1:36" x14ac:dyDescent="0.25">
      <c r="B6" s="13" t="s">
        <v>288</v>
      </c>
      <c r="C6" t="s">
        <v>293</v>
      </c>
      <c r="D6" t="s">
        <v>61</v>
      </c>
      <c r="G6">
        <v>18</v>
      </c>
      <c r="H6" t="s">
        <v>141</v>
      </c>
      <c r="I6">
        <v>2</v>
      </c>
      <c r="J6" t="s">
        <v>124</v>
      </c>
      <c r="K6">
        <v>1</v>
      </c>
      <c r="T6" t="s">
        <v>143</v>
      </c>
      <c r="U6">
        <v>1</v>
      </c>
      <c r="V6" s="12" t="s">
        <v>292</v>
      </c>
      <c r="W6">
        <v>16</v>
      </c>
      <c r="AG6" t="s">
        <v>10</v>
      </c>
      <c r="AI6" s="2" t="s">
        <v>127</v>
      </c>
      <c r="AJ6">
        <v>1</v>
      </c>
    </row>
    <row r="7" spans="1:36" x14ac:dyDescent="0.25">
      <c r="B7" s="13" t="s">
        <v>286</v>
      </c>
      <c r="C7" t="s">
        <v>291</v>
      </c>
      <c r="D7" t="s">
        <v>11</v>
      </c>
      <c r="G7">
        <v>17</v>
      </c>
      <c r="H7" t="s">
        <v>140</v>
      </c>
      <c r="I7">
        <v>9</v>
      </c>
      <c r="T7" t="s">
        <v>141</v>
      </c>
      <c r="U7">
        <v>2</v>
      </c>
      <c r="V7" s="12" t="s">
        <v>290</v>
      </c>
      <c r="W7">
        <v>18</v>
      </c>
      <c r="AG7" t="s">
        <v>46</v>
      </c>
      <c r="AI7" s="2" t="s">
        <v>2</v>
      </c>
      <c r="AJ7">
        <v>1</v>
      </c>
    </row>
    <row r="8" spans="1:36" x14ac:dyDescent="0.25">
      <c r="B8" s="13" t="s">
        <v>284</v>
      </c>
      <c r="C8" t="s">
        <v>289</v>
      </c>
      <c r="D8" t="s">
        <v>6</v>
      </c>
      <c r="G8">
        <v>25</v>
      </c>
      <c r="H8" t="s">
        <v>137</v>
      </c>
      <c r="I8">
        <v>2</v>
      </c>
      <c r="T8" t="s">
        <v>140</v>
      </c>
      <c r="U8">
        <v>9</v>
      </c>
      <c r="V8" s="12" t="s">
        <v>288</v>
      </c>
      <c r="W8">
        <v>18</v>
      </c>
      <c r="AG8" t="s">
        <v>127</v>
      </c>
      <c r="AI8" s="2" t="s">
        <v>121</v>
      </c>
      <c r="AJ8">
        <v>1</v>
      </c>
    </row>
    <row r="9" spans="1:36" x14ac:dyDescent="0.25">
      <c r="B9" s="13" t="s">
        <v>282</v>
      </c>
      <c r="C9" t="s">
        <v>287</v>
      </c>
      <c r="D9" t="s">
        <v>25</v>
      </c>
      <c r="E9" t="s">
        <v>46</v>
      </c>
      <c r="G9">
        <v>3</v>
      </c>
      <c r="H9" t="s">
        <v>136</v>
      </c>
      <c r="I9">
        <v>6</v>
      </c>
      <c r="J9" t="s">
        <v>123</v>
      </c>
      <c r="K9">
        <v>6</v>
      </c>
      <c r="T9" t="s">
        <v>137</v>
      </c>
      <c r="U9">
        <v>2</v>
      </c>
      <c r="V9" s="12" t="s">
        <v>286</v>
      </c>
      <c r="W9">
        <v>17</v>
      </c>
      <c r="AG9" t="s">
        <v>61</v>
      </c>
      <c r="AI9" s="2" t="s">
        <v>6</v>
      </c>
      <c r="AJ9">
        <v>1</v>
      </c>
    </row>
    <row r="10" spans="1:36" x14ac:dyDescent="0.25">
      <c r="B10" t="s">
        <v>280</v>
      </c>
      <c r="C10" t="s">
        <v>285</v>
      </c>
      <c r="D10" t="s">
        <v>56</v>
      </c>
      <c r="E10" t="s">
        <v>50</v>
      </c>
      <c r="G10">
        <v>35</v>
      </c>
      <c r="T10" t="s">
        <v>136</v>
      </c>
      <c r="U10">
        <v>6</v>
      </c>
      <c r="V10" s="12" t="s">
        <v>284</v>
      </c>
      <c r="W10">
        <v>25</v>
      </c>
      <c r="AG10" t="s">
        <v>11</v>
      </c>
      <c r="AI10" s="2" t="s">
        <v>93</v>
      </c>
      <c r="AJ10">
        <v>1</v>
      </c>
    </row>
    <row r="11" spans="1:36" x14ac:dyDescent="0.25">
      <c r="B11" s="13" t="s">
        <v>278</v>
      </c>
      <c r="C11" t="s">
        <v>283</v>
      </c>
      <c r="D11" t="s">
        <v>121</v>
      </c>
      <c r="G11">
        <v>3</v>
      </c>
      <c r="H11" t="s">
        <v>133</v>
      </c>
      <c r="I11">
        <v>2</v>
      </c>
      <c r="J11" t="s">
        <v>122</v>
      </c>
      <c r="K11">
        <v>4</v>
      </c>
      <c r="L11" t="s">
        <v>131</v>
      </c>
      <c r="M11">
        <v>8</v>
      </c>
      <c r="N11" t="s">
        <v>79</v>
      </c>
      <c r="O11">
        <v>11</v>
      </c>
      <c r="T11" t="s">
        <v>134</v>
      </c>
      <c r="U11">
        <v>3</v>
      </c>
      <c r="V11" s="12" t="s">
        <v>282</v>
      </c>
      <c r="W11">
        <v>3</v>
      </c>
      <c r="AG11" t="s">
        <v>6</v>
      </c>
      <c r="AI11" s="2" t="s">
        <v>110</v>
      </c>
      <c r="AJ11">
        <v>1</v>
      </c>
    </row>
    <row r="12" spans="1:36" x14ac:dyDescent="0.25">
      <c r="B12" s="13" t="s">
        <v>276</v>
      </c>
      <c r="C12" t="s">
        <v>281</v>
      </c>
      <c r="D12" t="s">
        <v>110</v>
      </c>
      <c r="G12">
        <v>1</v>
      </c>
      <c r="H12" t="s">
        <v>132</v>
      </c>
      <c r="I12">
        <v>15</v>
      </c>
      <c r="T12" t="s">
        <v>133</v>
      </c>
      <c r="U12">
        <v>2</v>
      </c>
      <c r="V12" t="s">
        <v>280</v>
      </c>
      <c r="W12">
        <v>35</v>
      </c>
      <c r="AG12" t="s">
        <v>25</v>
      </c>
      <c r="AI12" s="2" t="s">
        <v>46</v>
      </c>
      <c r="AJ12">
        <v>3</v>
      </c>
    </row>
    <row r="13" spans="1:36" x14ac:dyDescent="0.25">
      <c r="B13" s="13" t="s">
        <v>275</v>
      </c>
      <c r="C13" t="s">
        <v>279</v>
      </c>
      <c r="D13" t="s">
        <v>93</v>
      </c>
      <c r="G13">
        <v>19</v>
      </c>
      <c r="H13" t="s">
        <v>131</v>
      </c>
      <c r="I13">
        <v>12</v>
      </c>
      <c r="T13" t="s">
        <v>132</v>
      </c>
      <c r="U13">
        <v>15</v>
      </c>
      <c r="V13" s="12" t="s">
        <v>278</v>
      </c>
      <c r="W13">
        <v>3</v>
      </c>
      <c r="AG13" t="s">
        <v>56</v>
      </c>
      <c r="AI13" s="2" t="s">
        <v>50</v>
      </c>
      <c r="AJ13">
        <v>1</v>
      </c>
    </row>
    <row r="14" spans="1:36" x14ac:dyDescent="0.25">
      <c r="B14" t="s">
        <v>273</v>
      </c>
      <c r="C14" t="s">
        <v>277</v>
      </c>
      <c r="D14" t="s">
        <v>4</v>
      </c>
      <c r="E14" t="s">
        <v>46</v>
      </c>
      <c r="G14">
        <v>18</v>
      </c>
      <c r="H14" t="s">
        <v>126</v>
      </c>
      <c r="I14">
        <v>5</v>
      </c>
      <c r="J14" t="s">
        <v>120</v>
      </c>
      <c r="K14">
        <v>3</v>
      </c>
      <c r="T14" t="s">
        <v>131</v>
      </c>
      <c r="U14">
        <v>31</v>
      </c>
      <c r="V14" s="12" t="s">
        <v>276</v>
      </c>
      <c r="W14">
        <v>1</v>
      </c>
      <c r="AG14" t="s">
        <v>121</v>
      </c>
      <c r="AI14" s="2" t="s">
        <v>23</v>
      </c>
      <c r="AJ14">
        <v>1</v>
      </c>
    </row>
    <row r="15" spans="1:36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T15" t="s">
        <v>126</v>
      </c>
      <c r="U15">
        <v>5</v>
      </c>
      <c r="V15" s="12" t="s">
        <v>275</v>
      </c>
      <c r="W15">
        <v>19</v>
      </c>
      <c r="AG15" t="s">
        <v>110</v>
      </c>
      <c r="AI15" s="2" t="s">
        <v>1</v>
      </c>
      <c r="AJ15">
        <v>1</v>
      </c>
    </row>
    <row r="16" spans="1:36" x14ac:dyDescent="0.25">
      <c r="A16" t="s">
        <v>151</v>
      </c>
      <c r="B16" s="13" t="s">
        <v>270</v>
      </c>
      <c r="C16" t="s">
        <v>274</v>
      </c>
      <c r="D16" t="s">
        <v>125</v>
      </c>
      <c r="G16">
        <v>6</v>
      </c>
      <c r="H16" t="s">
        <v>116</v>
      </c>
      <c r="I16">
        <v>5</v>
      </c>
      <c r="J16" t="s">
        <v>111</v>
      </c>
      <c r="K16">
        <v>7</v>
      </c>
      <c r="L16" t="s">
        <v>97</v>
      </c>
      <c r="M16">
        <v>3</v>
      </c>
      <c r="N16" t="s">
        <v>103</v>
      </c>
      <c r="O16">
        <v>3</v>
      </c>
      <c r="P16" t="s">
        <v>85</v>
      </c>
      <c r="Q16">
        <v>5</v>
      </c>
      <c r="T16" t="s">
        <v>124</v>
      </c>
      <c r="U16">
        <v>1</v>
      </c>
      <c r="V16" t="s">
        <v>273</v>
      </c>
      <c r="W16">
        <v>18</v>
      </c>
      <c r="AG16" t="s">
        <v>93</v>
      </c>
      <c r="AI16" s="2" t="s">
        <v>8</v>
      </c>
      <c r="AJ16">
        <v>2</v>
      </c>
    </row>
    <row r="17" spans="1:36" x14ac:dyDescent="0.25">
      <c r="A17">
        <v>12</v>
      </c>
      <c r="B17" t="s">
        <v>268</v>
      </c>
      <c r="C17" t="s">
        <v>272</v>
      </c>
      <c r="D17" t="s">
        <v>112</v>
      </c>
      <c r="G17">
        <v>8</v>
      </c>
      <c r="H17" t="s">
        <v>115</v>
      </c>
      <c r="I17">
        <v>1</v>
      </c>
      <c r="J17" t="s">
        <v>108</v>
      </c>
      <c r="K17">
        <v>12</v>
      </c>
      <c r="L17" t="s">
        <v>95</v>
      </c>
      <c r="M17">
        <v>5</v>
      </c>
      <c r="N17" t="s">
        <v>88</v>
      </c>
      <c r="O17">
        <v>1</v>
      </c>
      <c r="P17" t="s">
        <v>84</v>
      </c>
      <c r="Q17">
        <v>2</v>
      </c>
      <c r="T17" t="s">
        <v>123</v>
      </c>
      <c r="U17">
        <v>6</v>
      </c>
      <c r="V17" s="10" t="s">
        <v>151</v>
      </c>
      <c r="W17" s="10"/>
      <c r="AG17" t="s">
        <v>4</v>
      </c>
      <c r="AI17" s="2" t="s">
        <v>177</v>
      </c>
      <c r="AJ17">
        <v>1</v>
      </c>
    </row>
    <row r="18" spans="1:36" x14ac:dyDescent="0.25">
      <c r="B18" t="s">
        <v>266</v>
      </c>
      <c r="C18" t="s">
        <v>271</v>
      </c>
      <c r="D18" t="s">
        <v>81</v>
      </c>
      <c r="G18">
        <v>11</v>
      </c>
      <c r="H18" t="s">
        <v>114</v>
      </c>
      <c r="I18">
        <v>3</v>
      </c>
      <c r="J18" t="s">
        <v>104</v>
      </c>
      <c r="K18">
        <v>1</v>
      </c>
      <c r="T18" t="s">
        <v>122</v>
      </c>
      <c r="U18">
        <v>4</v>
      </c>
      <c r="V18" s="12" t="s">
        <v>270</v>
      </c>
      <c r="W18">
        <v>6</v>
      </c>
      <c r="AG18" t="s">
        <v>177</v>
      </c>
      <c r="AI18" s="2" t="s">
        <v>10</v>
      </c>
      <c r="AJ18">
        <v>1</v>
      </c>
    </row>
    <row r="19" spans="1:36" x14ac:dyDescent="0.25">
      <c r="B19" t="s">
        <v>264</v>
      </c>
      <c r="C19" t="s">
        <v>269</v>
      </c>
      <c r="D19" t="s">
        <v>11</v>
      </c>
      <c r="G19">
        <v>31</v>
      </c>
      <c r="T19" t="s">
        <v>120</v>
      </c>
      <c r="U19">
        <v>3</v>
      </c>
      <c r="V19" t="s">
        <v>268</v>
      </c>
      <c r="W19">
        <v>8</v>
      </c>
      <c r="X19">
        <f>AVERAGE(W18:W29)</f>
        <v>12.75</v>
      </c>
      <c r="AG19" t="s">
        <v>1</v>
      </c>
      <c r="AI19" s="2" t="s">
        <v>25</v>
      </c>
      <c r="AJ19">
        <v>1</v>
      </c>
    </row>
    <row r="20" spans="1:36" x14ac:dyDescent="0.25">
      <c r="B20" t="s">
        <v>262</v>
      </c>
      <c r="C20" t="s">
        <v>267</v>
      </c>
      <c r="D20" t="s">
        <v>68</v>
      </c>
      <c r="G20">
        <v>30</v>
      </c>
      <c r="T20" s="10" t="s">
        <v>151</v>
      </c>
      <c r="U20" s="10"/>
      <c r="V20" t="s">
        <v>266</v>
      </c>
      <c r="W20">
        <v>11</v>
      </c>
      <c r="AG20" t="s">
        <v>2</v>
      </c>
      <c r="AI20" s="2" t="s">
        <v>61</v>
      </c>
      <c r="AJ20">
        <v>1</v>
      </c>
    </row>
    <row r="21" spans="1:36" x14ac:dyDescent="0.25">
      <c r="B21" t="s">
        <v>260</v>
      </c>
      <c r="C21" t="s">
        <v>265</v>
      </c>
      <c r="D21" t="s">
        <v>117</v>
      </c>
      <c r="G21">
        <v>1</v>
      </c>
      <c r="H21" t="s">
        <v>135</v>
      </c>
      <c r="I21">
        <v>21</v>
      </c>
      <c r="T21" t="s">
        <v>116</v>
      </c>
      <c r="U21">
        <f>I16</f>
        <v>5</v>
      </c>
      <c r="V21" t="s">
        <v>264</v>
      </c>
      <c r="W21">
        <v>31</v>
      </c>
      <c r="AG21" t="s">
        <v>46</v>
      </c>
      <c r="AI21" s="2" t="s">
        <v>56</v>
      </c>
      <c r="AJ21">
        <v>1</v>
      </c>
    </row>
    <row r="22" spans="1:36" x14ac:dyDescent="0.25">
      <c r="B22" t="s">
        <v>258</v>
      </c>
      <c r="C22" t="s">
        <v>263</v>
      </c>
      <c r="D22" t="s">
        <v>55</v>
      </c>
      <c r="G22">
        <v>17</v>
      </c>
      <c r="H22" t="s">
        <v>114</v>
      </c>
      <c r="I22">
        <v>1</v>
      </c>
      <c r="T22" t="s">
        <v>115</v>
      </c>
      <c r="U22">
        <f>I17</f>
        <v>1</v>
      </c>
      <c r="V22" t="s">
        <v>262</v>
      </c>
      <c r="W22">
        <v>30</v>
      </c>
      <c r="AG22" t="s">
        <v>50</v>
      </c>
      <c r="AI22" s="2" t="s">
        <v>47</v>
      </c>
      <c r="AJ22">
        <v>21</v>
      </c>
    </row>
    <row r="23" spans="1:36" x14ac:dyDescent="0.25">
      <c r="B23" t="s">
        <v>256</v>
      </c>
      <c r="C23" t="s">
        <v>261</v>
      </c>
      <c r="D23" t="s">
        <v>11</v>
      </c>
      <c r="G23">
        <v>19</v>
      </c>
      <c r="H23" t="s">
        <v>106</v>
      </c>
      <c r="I23">
        <v>3</v>
      </c>
      <c r="J23" t="s">
        <v>101</v>
      </c>
      <c r="K23">
        <v>6</v>
      </c>
      <c r="L23" t="s">
        <v>92</v>
      </c>
      <c r="M23">
        <v>7</v>
      </c>
      <c r="N23" t="s">
        <v>87</v>
      </c>
      <c r="O23">
        <v>2</v>
      </c>
      <c r="T23" t="s">
        <v>114</v>
      </c>
      <c r="U23">
        <f>I18+I22</f>
        <v>4</v>
      </c>
      <c r="V23" t="s">
        <v>260</v>
      </c>
      <c r="W23">
        <v>1</v>
      </c>
      <c r="AG23" t="s">
        <v>46</v>
      </c>
    </row>
    <row r="24" spans="1:36" x14ac:dyDescent="0.25">
      <c r="B24" t="s">
        <v>254</v>
      </c>
      <c r="C24" t="s">
        <v>259</v>
      </c>
      <c r="D24" t="s">
        <v>112</v>
      </c>
      <c r="G24">
        <v>3</v>
      </c>
      <c r="H24" t="s">
        <v>105</v>
      </c>
      <c r="I24">
        <v>3</v>
      </c>
      <c r="J24" t="s">
        <v>99</v>
      </c>
      <c r="K24">
        <v>4</v>
      </c>
      <c r="L24" t="s">
        <v>90</v>
      </c>
      <c r="M24">
        <v>3</v>
      </c>
      <c r="N24" t="s">
        <v>86</v>
      </c>
      <c r="O24">
        <v>11</v>
      </c>
      <c r="P24" t="s">
        <v>82</v>
      </c>
      <c r="Q24">
        <v>1</v>
      </c>
      <c r="T24" t="s">
        <v>111</v>
      </c>
      <c r="U24">
        <f>K16</f>
        <v>7</v>
      </c>
      <c r="V24" t="s">
        <v>258</v>
      </c>
      <c r="W24">
        <v>17</v>
      </c>
      <c r="AG24" t="s">
        <v>23</v>
      </c>
    </row>
    <row r="25" spans="1:36" x14ac:dyDescent="0.25">
      <c r="B25" t="s">
        <v>252</v>
      </c>
      <c r="C25" t="s">
        <v>257</v>
      </c>
      <c r="D25" t="s">
        <v>109</v>
      </c>
      <c r="G25">
        <v>11</v>
      </c>
      <c r="T25" t="s">
        <v>108</v>
      </c>
      <c r="U25">
        <f>K17</f>
        <v>12</v>
      </c>
      <c r="V25" t="s">
        <v>256</v>
      </c>
      <c r="W25">
        <v>19</v>
      </c>
      <c r="AG25" s="10" t="s">
        <v>151</v>
      </c>
      <c r="AI25" s="6" t="s">
        <v>129</v>
      </c>
      <c r="AJ25" t="s">
        <v>128</v>
      </c>
    </row>
    <row r="26" spans="1:36" x14ac:dyDescent="0.25">
      <c r="B26" t="s">
        <v>251</v>
      </c>
      <c r="C26" t="s">
        <v>255</v>
      </c>
      <c r="D26" t="s">
        <v>66</v>
      </c>
      <c r="G26">
        <v>11</v>
      </c>
      <c r="H26" t="s">
        <v>103</v>
      </c>
      <c r="I26">
        <v>16</v>
      </c>
      <c r="T26" t="s">
        <v>135</v>
      </c>
      <c r="U26">
        <f>I21</f>
        <v>21</v>
      </c>
      <c r="V26" t="s">
        <v>254</v>
      </c>
      <c r="W26">
        <v>3</v>
      </c>
      <c r="AG26" t="s">
        <v>227</v>
      </c>
      <c r="AI26" s="2" t="s">
        <v>125</v>
      </c>
      <c r="AJ26">
        <v>1</v>
      </c>
    </row>
    <row r="27" spans="1:36" x14ac:dyDescent="0.25">
      <c r="B27" t="s">
        <v>249</v>
      </c>
      <c r="C27" t="s">
        <v>253</v>
      </c>
      <c r="D27" t="s">
        <v>11</v>
      </c>
      <c r="G27">
        <v>5</v>
      </c>
      <c r="H27" t="s">
        <v>102</v>
      </c>
      <c r="I27">
        <v>9</v>
      </c>
      <c r="J27" t="s">
        <v>98</v>
      </c>
      <c r="K27">
        <v>10</v>
      </c>
      <c r="L27" t="s">
        <v>89</v>
      </c>
      <c r="M27">
        <v>1</v>
      </c>
      <c r="T27" t="s">
        <v>106</v>
      </c>
      <c r="U27">
        <f>I23</f>
        <v>3</v>
      </c>
      <c r="V27" t="s">
        <v>252</v>
      </c>
      <c r="W27">
        <v>11</v>
      </c>
      <c r="AG27" t="s">
        <v>125</v>
      </c>
      <c r="AI27" s="2" t="s">
        <v>11</v>
      </c>
      <c r="AJ27">
        <v>3</v>
      </c>
    </row>
    <row r="28" spans="1:36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T28" t="s">
        <v>105</v>
      </c>
      <c r="U28">
        <f>I24</f>
        <v>3</v>
      </c>
      <c r="V28" t="s">
        <v>251</v>
      </c>
      <c r="W28">
        <v>11</v>
      </c>
      <c r="AG28" t="s">
        <v>112</v>
      </c>
      <c r="AI28" s="2" t="s">
        <v>112</v>
      </c>
      <c r="AJ28">
        <v>2</v>
      </c>
    </row>
    <row r="29" spans="1:36" x14ac:dyDescent="0.25">
      <c r="A29" t="s">
        <v>49</v>
      </c>
      <c r="B29" t="s">
        <v>246</v>
      </c>
      <c r="C29" t="s">
        <v>250</v>
      </c>
      <c r="D29" t="s">
        <v>58</v>
      </c>
      <c r="E29" t="s">
        <v>46</v>
      </c>
      <c r="G29">
        <v>21</v>
      </c>
      <c r="T29" t="s">
        <v>104</v>
      </c>
      <c r="U29">
        <f>K18</f>
        <v>1</v>
      </c>
      <c r="V29" t="s">
        <v>249</v>
      </c>
      <c r="W29">
        <v>5</v>
      </c>
      <c r="AG29" t="s">
        <v>81</v>
      </c>
      <c r="AI29" s="2" t="s">
        <v>117</v>
      </c>
      <c r="AJ29">
        <v>1</v>
      </c>
    </row>
    <row r="30" spans="1:36" x14ac:dyDescent="0.25">
      <c r="A30">
        <v>16</v>
      </c>
      <c r="B30" t="s">
        <v>244</v>
      </c>
      <c r="C30" t="s">
        <v>248</v>
      </c>
      <c r="D30" t="s">
        <v>8</v>
      </c>
      <c r="E30" t="s">
        <v>1</v>
      </c>
      <c r="G30">
        <v>12</v>
      </c>
      <c r="H30" t="s">
        <v>79</v>
      </c>
      <c r="I30">
        <v>7</v>
      </c>
      <c r="J30" t="s">
        <v>67</v>
      </c>
      <c r="K30">
        <v>5</v>
      </c>
      <c r="L30" t="s">
        <v>77</v>
      </c>
      <c r="M30">
        <v>2</v>
      </c>
      <c r="T30" t="s">
        <v>103</v>
      </c>
      <c r="U30">
        <f>I26+O16</f>
        <v>19</v>
      </c>
      <c r="V30" s="10" t="s">
        <v>49</v>
      </c>
      <c r="W30" s="10"/>
      <c r="AG30" t="s">
        <v>11</v>
      </c>
      <c r="AI30" s="2" t="s">
        <v>109</v>
      </c>
      <c r="AJ30">
        <v>1</v>
      </c>
    </row>
    <row r="31" spans="1:36" x14ac:dyDescent="0.25">
      <c r="B31" t="s">
        <v>242</v>
      </c>
      <c r="C31" t="s">
        <v>247</v>
      </c>
      <c r="D31" t="s">
        <v>8</v>
      </c>
      <c r="E31" t="s">
        <v>44</v>
      </c>
      <c r="G31">
        <v>15</v>
      </c>
      <c r="H31" t="s">
        <v>78</v>
      </c>
      <c r="I31">
        <v>7</v>
      </c>
      <c r="T31" t="s">
        <v>102</v>
      </c>
      <c r="U31">
        <f>I27</f>
        <v>9</v>
      </c>
      <c r="V31" t="s">
        <v>246</v>
      </c>
      <c r="W31">
        <v>21</v>
      </c>
      <c r="AG31" t="s">
        <v>68</v>
      </c>
      <c r="AI31" s="2" t="s">
        <v>68</v>
      </c>
      <c r="AJ31">
        <v>1</v>
      </c>
    </row>
    <row r="32" spans="1:36" x14ac:dyDescent="0.25">
      <c r="B32" t="s">
        <v>240</v>
      </c>
      <c r="C32" t="s">
        <v>245</v>
      </c>
      <c r="D32" t="s">
        <v>10</v>
      </c>
      <c r="E32" s="1" t="s">
        <v>2</v>
      </c>
      <c r="G32">
        <v>5</v>
      </c>
      <c r="H32" t="s">
        <v>77</v>
      </c>
      <c r="I32">
        <v>12</v>
      </c>
      <c r="J32" t="s">
        <v>135</v>
      </c>
      <c r="K32">
        <v>7</v>
      </c>
      <c r="L32" t="s">
        <v>57</v>
      </c>
      <c r="M32">
        <v>2</v>
      </c>
      <c r="N32" t="s">
        <v>54</v>
      </c>
      <c r="O32">
        <v>4</v>
      </c>
      <c r="T32" t="s">
        <v>101</v>
      </c>
      <c r="U32">
        <f>K23</f>
        <v>6</v>
      </c>
      <c r="V32" t="s">
        <v>244</v>
      </c>
      <c r="W32">
        <v>12</v>
      </c>
      <c r="AG32" t="s">
        <v>117</v>
      </c>
      <c r="AI32" s="2" t="s">
        <v>55</v>
      </c>
      <c r="AJ32">
        <v>1</v>
      </c>
    </row>
    <row r="33" spans="1:36" x14ac:dyDescent="0.25">
      <c r="B33" t="s">
        <v>238</v>
      </c>
      <c r="C33" t="s">
        <v>243</v>
      </c>
      <c r="D33" t="s">
        <v>35</v>
      </c>
      <c r="E33" t="s">
        <v>41</v>
      </c>
      <c r="G33">
        <v>1</v>
      </c>
      <c r="H33" t="s">
        <v>74</v>
      </c>
      <c r="I33">
        <v>2</v>
      </c>
      <c r="J33" t="s">
        <v>108</v>
      </c>
      <c r="K33">
        <v>9</v>
      </c>
      <c r="L33" t="s">
        <v>95</v>
      </c>
      <c r="M33">
        <v>6</v>
      </c>
      <c r="N33" t="s">
        <v>84</v>
      </c>
      <c r="O33">
        <v>2</v>
      </c>
      <c r="P33" t="s">
        <v>53</v>
      </c>
      <c r="Q33">
        <v>10</v>
      </c>
      <c r="T33" t="s">
        <v>99</v>
      </c>
      <c r="U33">
        <f>K24</f>
        <v>4</v>
      </c>
      <c r="V33" t="s">
        <v>242</v>
      </c>
      <c r="W33">
        <v>15</v>
      </c>
      <c r="AG33" t="s">
        <v>55</v>
      </c>
      <c r="AI33" s="2" t="s">
        <v>81</v>
      </c>
      <c r="AJ33">
        <v>1</v>
      </c>
    </row>
    <row r="34" spans="1:36" x14ac:dyDescent="0.25">
      <c r="B34" t="s">
        <v>236</v>
      </c>
      <c r="C34" t="s">
        <v>241</v>
      </c>
      <c r="D34" t="s">
        <v>4</v>
      </c>
      <c r="G34">
        <v>26</v>
      </c>
      <c r="H34" t="s">
        <v>86</v>
      </c>
      <c r="I34">
        <v>2</v>
      </c>
      <c r="J34" t="s">
        <v>65</v>
      </c>
      <c r="K34">
        <v>3</v>
      </c>
      <c r="T34" t="s">
        <v>98</v>
      </c>
      <c r="U34">
        <f>K27</f>
        <v>10</v>
      </c>
      <c r="V34" t="s">
        <v>240</v>
      </c>
      <c r="W34">
        <v>5</v>
      </c>
      <c r="AG34" t="s">
        <v>11</v>
      </c>
      <c r="AI34" s="2" t="s">
        <v>66</v>
      </c>
      <c r="AJ34">
        <v>1</v>
      </c>
    </row>
    <row r="35" spans="1:36" x14ac:dyDescent="0.25">
      <c r="B35" t="s">
        <v>234</v>
      </c>
      <c r="C35" t="s">
        <v>239</v>
      </c>
      <c r="D35" t="s">
        <v>10</v>
      </c>
      <c r="E35" t="s">
        <v>39</v>
      </c>
      <c r="F35" t="s">
        <v>2</v>
      </c>
      <c r="G35">
        <v>1</v>
      </c>
      <c r="H35" t="s">
        <v>77</v>
      </c>
      <c r="I35">
        <v>22</v>
      </c>
      <c r="T35" t="s">
        <v>97</v>
      </c>
      <c r="U35">
        <f>M16</f>
        <v>3</v>
      </c>
      <c r="V35" t="s">
        <v>238</v>
      </c>
      <c r="W35">
        <v>1</v>
      </c>
      <c r="AG35" t="s">
        <v>112</v>
      </c>
      <c r="AI35" s="2" t="s">
        <v>47</v>
      </c>
      <c r="AJ35">
        <v>12</v>
      </c>
    </row>
    <row r="36" spans="1:36" x14ac:dyDescent="0.25">
      <c r="B36" t="s">
        <v>232</v>
      </c>
      <c r="C36" t="s">
        <v>237</v>
      </c>
      <c r="D36" t="s">
        <v>11</v>
      </c>
      <c r="G36">
        <v>29</v>
      </c>
      <c r="T36" t="s">
        <v>95</v>
      </c>
      <c r="U36">
        <f>M17</f>
        <v>5</v>
      </c>
      <c r="V36" t="s">
        <v>236</v>
      </c>
      <c r="W36">
        <v>26</v>
      </c>
      <c r="AG36" t="s">
        <v>109</v>
      </c>
    </row>
    <row r="37" spans="1:36" x14ac:dyDescent="0.25">
      <c r="B37" t="s">
        <v>230</v>
      </c>
      <c r="C37" t="s">
        <v>235</v>
      </c>
      <c r="D37" t="s">
        <v>93</v>
      </c>
      <c r="E37" t="s">
        <v>12</v>
      </c>
      <c r="G37">
        <v>19</v>
      </c>
      <c r="H37" t="s">
        <v>72</v>
      </c>
      <c r="I37">
        <v>3</v>
      </c>
      <c r="J37" t="s">
        <v>62</v>
      </c>
      <c r="K37">
        <v>2</v>
      </c>
      <c r="T37" t="s">
        <v>92</v>
      </c>
      <c r="U37">
        <f>M23</f>
        <v>7</v>
      </c>
      <c r="V37" t="s">
        <v>234</v>
      </c>
      <c r="W37">
        <v>1</v>
      </c>
      <c r="AG37" t="s">
        <v>66</v>
      </c>
    </row>
    <row r="38" spans="1:36" x14ac:dyDescent="0.25">
      <c r="B38" t="s">
        <v>228</v>
      </c>
      <c r="C38" t="s">
        <v>233</v>
      </c>
      <c r="D38" t="s">
        <v>91</v>
      </c>
      <c r="E38" t="s">
        <v>10</v>
      </c>
      <c r="F38" t="s">
        <v>2</v>
      </c>
      <c r="G38">
        <v>10</v>
      </c>
      <c r="H38" t="s">
        <v>77</v>
      </c>
      <c r="I38">
        <v>12</v>
      </c>
      <c r="T38" t="s">
        <v>90</v>
      </c>
      <c r="U38">
        <f>M24</f>
        <v>3</v>
      </c>
      <c r="V38" t="s">
        <v>232</v>
      </c>
      <c r="W38">
        <v>29</v>
      </c>
      <c r="X38">
        <f>AVERAGE(W31:W46)</f>
        <v>19.375</v>
      </c>
      <c r="AG38" t="s">
        <v>11</v>
      </c>
    </row>
    <row r="39" spans="1:36" x14ac:dyDescent="0.25">
      <c r="B39" t="s">
        <v>225</v>
      </c>
      <c r="C39" t="s">
        <v>231</v>
      </c>
      <c r="D39" t="s">
        <v>11</v>
      </c>
      <c r="E39" t="s">
        <v>35</v>
      </c>
      <c r="G39">
        <v>39</v>
      </c>
      <c r="T39" t="s">
        <v>89</v>
      </c>
      <c r="U39">
        <v>1</v>
      </c>
      <c r="V39" t="s">
        <v>230</v>
      </c>
      <c r="W39">
        <v>19</v>
      </c>
      <c r="AG39" s="10" t="s">
        <v>49</v>
      </c>
    </row>
    <row r="40" spans="1:36" x14ac:dyDescent="0.25">
      <c r="B40" t="s">
        <v>223</v>
      </c>
      <c r="C40" t="s">
        <v>229</v>
      </c>
      <c r="D40" t="s">
        <v>73</v>
      </c>
      <c r="G40">
        <v>29</v>
      </c>
      <c r="J40" t="s">
        <v>59</v>
      </c>
      <c r="K40">
        <v>6</v>
      </c>
      <c r="T40" t="s">
        <v>88</v>
      </c>
      <c r="U40">
        <f>O17</f>
        <v>1</v>
      </c>
      <c r="V40" t="s">
        <v>228</v>
      </c>
      <c r="W40">
        <v>10</v>
      </c>
      <c r="AG40" t="s">
        <v>227</v>
      </c>
    </row>
    <row r="41" spans="1:36" x14ac:dyDescent="0.25">
      <c r="B41" t="s">
        <v>221</v>
      </c>
      <c r="C41" t="s">
        <v>226</v>
      </c>
      <c r="D41" t="s">
        <v>8</v>
      </c>
      <c r="E41" t="s">
        <v>177</v>
      </c>
      <c r="F41" t="s">
        <v>13</v>
      </c>
      <c r="G41">
        <v>9</v>
      </c>
      <c r="H41" t="s">
        <v>77</v>
      </c>
      <c r="I41">
        <v>8</v>
      </c>
      <c r="T41" t="s">
        <v>87</v>
      </c>
      <c r="U41">
        <f>O23</f>
        <v>2</v>
      </c>
      <c r="V41" t="s">
        <v>225</v>
      </c>
      <c r="W41">
        <v>39</v>
      </c>
      <c r="AG41" t="s">
        <v>58</v>
      </c>
    </row>
    <row r="42" spans="1:36" x14ac:dyDescent="0.25">
      <c r="B42" t="s">
        <v>219</v>
      </c>
      <c r="C42" t="s">
        <v>224</v>
      </c>
      <c r="D42" t="s">
        <v>4</v>
      </c>
      <c r="G42">
        <v>40</v>
      </c>
      <c r="T42" t="s">
        <v>86</v>
      </c>
      <c r="U42">
        <f>O24</f>
        <v>11</v>
      </c>
      <c r="V42" t="s">
        <v>223</v>
      </c>
      <c r="W42">
        <v>29</v>
      </c>
      <c r="AG42" t="s">
        <v>8</v>
      </c>
      <c r="AI42" s="6" t="s">
        <v>129</v>
      </c>
      <c r="AJ42" t="s">
        <v>128</v>
      </c>
    </row>
    <row r="43" spans="1:36" x14ac:dyDescent="0.25">
      <c r="B43" t="s">
        <v>218</v>
      </c>
      <c r="C43" t="s">
        <v>222</v>
      </c>
      <c r="D43" t="s">
        <v>11</v>
      </c>
      <c r="G43">
        <v>29</v>
      </c>
      <c r="T43" t="s">
        <v>85</v>
      </c>
      <c r="U43">
        <f>Q16</f>
        <v>5</v>
      </c>
      <c r="V43" t="s">
        <v>221</v>
      </c>
      <c r="W43">
        <v>9</v>
      </c>
      <c r="AG43" t="s">
        <v>8</v>
      </c>
      <c r="AI43" s="2" t="s">
        <v>4</v>
      </c>
      <c r="AJ43">
        <v>2</v>
      </c>
    </row>
    <row r="44" spans="1:36" x14ac:dyDescent="0.25">
      <c r="B44" t="s">
        <v>215</v>
      </c>
      <c r="C44" t="s">
        <v>220</v>
      </c>
      <c r="D44" t="s">
        <v>11</v>
      </c>
      <c r="E44" t="s">
        <v>31</v>
      </c>
      <c r="G44">
        <v>25</v>
      </c>
      <c r="T44" t="s">
        <v>84</v>
      </c>
      <c r="U44">
        <f>Q17</f>
        <v>2</v>
      </c>
      <c r="V44" t="s">
        <v>219</v>
      </c>
      <c r="W44">
        <v>40</v>
      </c>
      <c r="AG44" t="s">
        <v>10</v>
      </c>
      <c r="AI44" s="2" t="s">
        <v>41</v>
      </c>
      <c r="AJ44">
        <v>1</v>
      </c>
    </row>
    <row r="45" spans="1:36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T45" t="s">
        <v>82</v>
      </c>
      <c r="U45">
        <v>1</v>
      </c>
      <c r="V45" t="s">
        <v>218</v>
      </c>
      <c r="W45">
        <v>29</v>
      </c>
      <c r="AG45" t="s">
        <v>35</v>
      </c>
      <c r="AI45" s="2" t="s">
        <v>11</v>
      </c>
      <c r="AJ45">
        <v>4</v>
      </c>
    </row>
    <row r="46" spans="1:36" x14ac:dyDescent="0.25">
      <c r="A46" t="s">
        <v>217</v>
      </c>
      <c r="B46" t="s">
        <v>212</v>
      </c>
      <c r="C46" t="s">
        <v>216</v>
      </c>
      <c r="D46" t="s">
        <v>8</v>
      </c>
      <c r="E46" t="s">
        <v>25</v>
      </c>
      <c r="G46">
        <v>21</v>
      </c>
      <c r="H46" t="s">
        <v>135</v>
      </c>
      <c r="I46">
        <v>4</v>
      </c>
      <c r="T46" s="10" t="s">
        <v>49</v>
      </c>
      <c r="U46" s="10"/>
      <c r="V46" t="s">
        <v>215</v>
      </c>
      <c r="W46">
        <v>25</v>
      </c>
      <c r="AG46" t="s">
        <v>4</v>
      </c>
      <c r="AI46" s="2" t="s">
        <v>91</v>
      </c>
      <c r="AJ46">
        <v>1</v>
      </c>
    </row>
    <row r="47" spans="1:36" x14ac:dyDescent="0.25">
      <c r="B47" t="s">
        <v>210</v>
      </c>
      <c r="C47" t="s">
        <v>214</v>
      </c>
      <c r="D47" t="s">
        <v>64</v>
      </c>
      <c r="E47" t="s">
        <v>11</v>
      </c>
      <c r="G47">
        <v>1</v>
      </c>
      <c r="H47" t="s">
        <v>51</v>
      </c>
      <c r="I47">
        <v>7</v>
      </c>
      <c r="J47" t="s">
        <v>170</v>
      </c>
      <c r="K47">
        <v>5</v>
      </c>
      <c r="L47" t="s">
        <v>36</v>
      </c>
      <c r="M47">
        <v>10</v>
      </c>
      <c r="T47" t="s">
        <v>79</v>
      </c>
      <c r="U47">
        <f>I30</f>
        <v>7</v>
      </c>
      <c r="V47" s="10" t="s">
        <v>131</v>
      </c>
      <c r="W47" s="10"/>
      <c r="AG47" t="s">
        <v>10</v>
      </c>
      <c r="AI47" s="2" t="s">
        <v>2</v>
      </c>
      <c r="AJ47">
        <v>3</v>
      </c>
    </row>
    <row r="48" spans="1:36" x14ac:dyDescent="0.25">
      <c r="A48">
        <v>12</v>
      </c>
      <c r="B48" t="s">
        <v>208</v>
      </c>
      <c r="C48" t="s">
        <v>213</v>
      </c>
      <c r="D48" t="s">
        <v>80</v>
      </c>
      <c r="E48" t="s">
        <v>28</v>
      </c>
      <c r="G48">
        <v>18</v>
      </c>
      <c r="H48" t="s">
        <v>84</v>
      </c>
      <c r="I48">
        <v>7</v>
      </c>
      <c r="J48" t="s">
        <v>38</v>
      </c>
      <c r="K48">
        <v>3</v>
      </c>
      <c r="T48" t="s">
        <v>78</v>
      </c>
      <c r="U48">
        <f>I31</f>
        <v>7</v>
      </c>
      <c r="V48" t="s">
        <v>212</v>
      </c>
      <c r="W48">
        <v>21</v>
      </c>
      <c r="AG48" t="s">
        <v>11</v>
      </c>
      <c r="AI48" s="2" t="s">
        <v>39</v>
      </c>
      <c r="AJ48">
        <v>1</v>
      </c>
    </row>
    <row r="49" spans="1:36" x14ac:dyDescent="0.25">
      <c r="B49" t="s">
        <v>206</v>
      </c>
      <c r="C49" t="s">
        <v>211</v>
      </c>
      <c r="D49" t="s">
        <v>8</v>
      </c>
      <c r="E49" t="s">
        <v>25</v>
      </c>
      <c r="G49">
        <v>15</v>
      </c>
      <c r="J49" t="s">
        <v>37</v>
      </c>
      <c r="K49">
        <v>3</v>
      </c>
      <c r="T49" t="s">
        <v>77</v>
      </c>
      <c r="U49">
        <f>I32+M30+I35+I38+I41</f>
        <v>56</v>
      </c>
      <c r="V49" t="s">
        <v>210</v>
      </c>
      <c r="W49">
        <v>1</v>
      </c>
      <c r="X49">
        <f>AVERAGE(W48:W59)</f>
        <v>13.666666666666666</v>
      </c>
      <c r="AG49" t="s">
        <v>93</v>
      </c>
      <c r="AI49" s="2" t="s">
        <v>12</v>
      </c>
      <c r="AJ49">
        <v>1</v>
      </c>
    </row>
    <row r="50" spans="1:36" x14ac:dyDescent="0.25">
      <c r="B50" t="s">
        <v>204</v>
      </c>
      <c r="C50" t="s">
        <v>209</v>
      </c>
      <c r="D50" t="s">
        <v>8</v>
      </c>
      <c r="E50" t="s">
        <v>25</v>
      </c>
      <c r="G50">
        <v>2</v>
      </c>
      <c r="H50" t="s">
        <v>49</v>
      </c>
      <c r="I50">
        <v>21</v>
      </c>
      <c r="T50" t="s">
        <v>74</v>
      </c>
      <c r="U50">
        <f>I33</f>
        <v>2</v>
      </c>
      <c r="V50" t="s">
        <v>208</v>
      </c>
      <c r="W50">
        <v>18</v>
      </c>
      <c r="AG50" t="s">
        <v>91</v>
      </c>
      <c r="AI50" s="2" t="s">
        <v>93</v>
      </c>
      <c r="AJ50">
        <v>1</v>
      </c>
    </row>
    <row r="51" spans="1:36" x14ac:dyDescent="0.25">
      <c r="B51" t="s">
        <v>202</v>
      </c>
      <c r="C51" t="s">
        <v>207</v>
      </c>
      <c r="D51" t="s">
        <v>75</v>
      </c>
      <c r="G51">
        <v>19</v>
      </c>
      <c r="H51" t="s">
        <v>48</v>
      </c>
      <c r="I51">
        <v>8</v>
      </c>
      <c r="T51" t="s">
        <v>86</v>
      </c>
      <c r="U51">
        <f>I34</f>
        <v>2</v>
      </c>
      <c r="V51" t="s">
        <v>206</v>
      </c>
      <c r="W51">
        <v>8</v>
      </c>
      <c r="AG51" t="s">
        <v>11</v>
      </c>
      <c r="AI51" s="2" t="s">
        <v>46</v>
      </c>
      <c r="AJ51">
        <v>1</v>
      </c>
    </row>
    <row r="52" spans="1:36" x14ac:dyDescent="0.25">
      <c r="B52" t="s">
        <v>200</v>
      </c>
      <c r="C52" t="s">
        <v>205</v>
      </c>
      <c r="D52" t="s">
        <v>69</v>
      </c>
      <c r="G52">
        <v>5</v>
      </c>
      <c r="H52" t="s">
        <v>170</v>
      </c>
      <c r="I52">
        <v>20</v>
      </c>
      <c r="J52" t="s">
        <v>34</v>
      </c>
      <c r="K52">
        <v>2</v>
      </c>
      <c r="T52" t="s">
        <v>72</v>
      </c>
      <c r="U52">
        <f>I37</f>
        <v>3</v>
      </c>
      <c r="V52" t="s">
        <v>204</v>
      </c>
      <c r="W52">
        <v>2</v>
      </c>
      <c r="AG52" t="s">
        <v>73</v>
      </c>
      <c r="AI52" s="2" t="s">
        <v>13</v>
      </c>
      <c r="AJ52">
        <v>1</v>
      </c>
    </row>
    <row r="53" spans="1:36" x14ac:dyDescent="0.25">
      <c r="B53" t="s">
        <v>198</v>
      </c>
      <c r="C53" t="s">
        <v>203</v>
      </c>
      <c r="D53" t="s">
        <v>71</v>
      </c>
      <c r="G53">
        <v>20</v>
      </c>
      <c r="H53" t="s">
        <v>86</v>
      </c>
      <c r="I53">
        <v>3</v>
      </c>
      <c r="T53" t="s">
        <v>67</v>
      </c>
      <c r="U53">
        <f>K30</f>
        <v>5</v>
      </c>
      <c r="V53" t="s">
        <v>202</v>
      </c>
      <c r="W53">
        <v>19</v>
      </c>
      <c r="AG53" t="s">
        <v>8</v>
      </c>
      <c r="AI53" s="2" t="s">
        <v>1</v>
      </c>
      <c r="AJ53">
        <v>1</v>
      </c>
    </row>
    <row r="54" spans="1:36" x14ac:dyDescent="0.25">
      <c r="B54" t="s">
        <v>196</v>
      </c>
      <c r="C54" t="s">
        <v>201</v>
      </c>
      <c r="D54" t="s">
        <v>68</v>
      </c>
      <c r="G54">
        <v>16</v>
      </c>
      <c r="H54" t="s">
        <v>45</v>
      </c>
      <c r="I54">
        <v>10</v>
      </c>
      <c r="T54" t="s">
        <v>135</v>
      </c>
      <c r="U54">
        <f>K32</f>
        <v>7</v>
      </c>
      <c r="V54" t="s">
        <v>200</v>
      </c>
      <c r="W54">
        <v>5</v>
      </c>
      <c r="AG54" t="s">
        <v>4</v>
      </c>
      <c r="AI54" s="2" t="s">
        <v>8</v>
      </c>
      <c r="AJ54">
        <v>3</v>
      </c>
    </row>
    <row r="55" spans="1:36" x14ac:dyDescent="0.25">
      <c r="B55" t="s">
        <v>194</v>
      </c>
      <c r="C55" t="s">
        <v>199</v>
      </c>
      <c r="D55" t="s">
        <v>6</v>
      </c>
      <c r="G55">
        <v>34</v>
      </c>
      <c r="H55" t="s">
        <v>43</v>
      </c>
      <c r="I55">
        <v>2</v>
      </c>
      <c r="T55" t="s">
        <v>108</v>
      </c>
      <c r="U55">
        <f>K33</f>
        <v>9</v>
      </c>
      <c r="V55" t="s">
        <v>198</v>
      </c>
      <c r="W55">
        <v>20</v>
      </c>
      <c r="AG55" t="s">
        <v>11</v>
      </c>
      <c r="AI55" s="2" t="s">
        <v>177</v>
      </c>
      <c r="AJ55">
        <v>1</v>
      </c>
    </row>
    <row r="56" spans="1:36" x14ac:dyDescent="0.25">
      <c r="B56" t="s">
        <v>193</v>
      </c>
      <c r="C56" t="s">
        <v>197</v>
      </c>
      <c r="D56" t="s">
        <v>63</v>
      </c>
      <c r="G56">
        <v>2</v>
      </c>
      <c r="H56" t="s">
        <v>42</v>
      </c>
      <c r="I56">
        <v>19</v>
      </c>
      <c r="T56" t="s">
        <v>65</v>
      </c>
      <c r="U56">
        <f>K34</f>
        <v>3</v>
      </c>
      <c r="V56" t="s">
        <v>196</v>
      </c>
      <c r="W56">
        <v>16</v>
      </c>
      <c r="AG56" t="s">
        <v>11</v>
      </c>
      <c r="AI56" s="2" t="s">
        <v>10</v>
      </c>
      <c r="AJ56">
        <v>3</v>
      </c>
    </row>
    <row r="57" spans="1:36" x14ac:dyDescent="0.25">
      <c r="B57" t="s">
        <v>191</v>
      </c>
      <c r="C57" t="s">
        <v>195</v>
      </c>
      <c r="D57" t="s">
        <v>60</v>
      </c>
      <c r="G57">
        <v>18</v>
      </c>
      <c r="H57" t="s">
        <v>40</v>
      </c>
      <c r="I57">
        <v>2</v>
      </c>
      <c r="T57" t="s">
        <v>62</v>
      </c>
      <c r="U57">
        <f>K37</f>
        <v>2</v>
      </c>
      <c r="V57" t="s">
        <v>194</v>
      </c>
      <c r="W57">
        <v>34</v>
      </c>
      <c r="AG57" t="s">
        <v>46</v>
      </c>
      <c r="AI57" s="2" t="s">
        <v>73</v>
      </c>
      <c r="AJ57">
        <v>1</v>
      </c>
    </row>
    <row r="58" spans="1:36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T58" t="s">
        <v>59</v>
      </c>
      <c r="U58">
        <f>K40</f>
        <v>6</v>
      </c>
      <c r="V58" t="s">
        <v>193</v>
      </c>
      <c r="W58">
        <v>2</v>
      </c>
      <c r="AG58" t="s">
        <v>1</v>
      </c>
      <c r="AI58" s="2" t="s">
        <v>58</v>
      </c>
      <c r="AJ58">
        <v>1</v>
      </c>
    </row>
    <row r="59" spans="1:36" x14ac:dyDescent="0.25">
      <c r="A59" t="s">
        <v>135</v>
      </c>
      <c r="B59" t="s">
        <v>188</v>
      </c>
      <c r="C59" t="s">
        <v>192</v>
      </c>
      <c r="D59" t="s">
        <v>11</v>
      </c>
      <c r="G59">
        <v>6</v>
      </c>
      <c r="H59" t="s">
        <v>151</v>
      </c>
      <c r="I59">
        <v>25</v>
      </c>
      <c r="J59" t="s">
        <v>114</v>
      </c>
      <c r="K59">
        <v>7</v>
      </c>
      <c r="T59" t="s">
        <v>57</v>
      </c>
      <c r="U59">
        <f>M32</f>
        <v>2</v>
      </c>
      <c r="V59" t="s">
        <v>191</v>
      </c>
      <c r="W59">
        <v>18</v>
      </c>
      <c r="AG59" t="s">
        <v>44</v>
      </c>
      <c r="AI59" s="2" t="s">
        <v>35</v>
      </c>
      <c r="AJ59">
        <v>2</v>
      </c>
    </row>
    <row r="60" spans="1:36" x14ac:dyDescent="0.25">
      <c r="A60">
        <v>18</v>
      </c>
      <c r="B60" t="s">
        <v>186</v>
      </c>
      <c r="C60" t="s">
        <v>190</v>
      </c>
      <c r="D60" t="s">
        <v>18</v>
      </c>
      <c r="G60">
        <v>31</v>
      </c>
      <c r="T60" t="s">
        <v>95</v>
      </c>
      <c r="U60">
        <f>M33</f>
        <v>6</v>
      </c>
      <c r="V60" s="10" t="s">
        <v>135</v>
      </c>
      <c r="W60" s="10"/>
      <c r="AG60" t="s">
        <v>2</v>
      </c>
      <c r="AI60" s="2" t="s">
        <v>31</v>
      </c>
      <c r="AJ60">
        <v>1</v>
      </c>
    </row>
    <row r="61" spans="1:36" x14ac:dyDescent="0.25">
      <c r="B61" t="s">
        <v>184</v>
      </c>
      <c r="C61" t="s">
        <v>189</v>
      </c>
      <c r="D61" t="s">
        <v>8</v>
      </c>
      <c r="E61" t="s">
        <v>3</v>
      </c>
      <c r="G61">
        <v>2</v>
      </c>
      <c r="H61" t="s">
        <v>32</v>
      </c>
      <c r="I61">
        <v>4</v>
      </c>
      <c r="J61" t="s">
        <v>114</v>
      </c>
      <c r="K61">
        <v>15</v>
      </c>
      <c r="L61" t="s">
        <v>26</v>
      </c>
      <c r="M61">
        <v>2</v>
      </c>
      <c r="T61" t="s">
        <v>54</v>
      </c>
      <c r="U61">
        <f>O32</f>
        <v>4</v>
      </c>
      <c r="V61" t="s">
        <v>188</v>
      </c>
      <c r="W61">
        <v>6</v>
      </c>
      <c r="AG61" t="s">
        <v>41</v>
      </c>
      <c r="AI61" s="2" t="s">
        <v>44</v>
      </c>
      <c r="AJ61">
        <v>1</v>
      </c>
    </row>
    <row r="62" spans="1:36" x14ac:dyDescent="0.25">
      <c r="B62" t="s">
        <v>182</v>
      </c>
      <c r="C62" t="s">
        <v>187</v>
      </c>
      <c r="D62" t="s">
        <v>17</v>
      </c>
      <c r="E62" t="s">
        <v>6</v>
      </c>
      <c r="G62">
        <v>2</v>
      </c>
      <c r="H62" t="s">
        <v>151</v>
      </c>
      <c r="I62">
        <v>25</v>
      </c>
      <c r="T62" t="s">
        <v>84</v>
      </c>
      <c r="U62">
        <f>O33</f>
        <v>2</v>
      </c>
      <c r="V62" t="s">
        <v>186</v>
      </c>
      <c r="W62">
        <v>31</v>
      </c>
      <c r="AG62" t="s">
        <v>39</v>
      </c>
      <c r="AI62" s="2" t="s">
        <v>47</v>
      </c>
      <c r="AJ62">
        <v>30</v>
      </c>
    </row>
    <row r="63" spans="1:36" x14ac:dyDescent="0.25">
      <c r="B63" t="s">
        <v>180</v>
      </c>
      <c r="C63" t="s">
        <v>185</v>
      </c>
      <c r="D63" t="s">
        <v>16</v>
      </c>
      <c r="E63" t="s">
        <v>5</v>
      </c>
      <c r="G63">
        <v>8</v>
      </c>
      <c r="H63" t="s">
        <v>30</v>
      </c>
      <c r="I63">
        <v>8</v>
      </c>
      <c r="J63" t="s">
        <v>26</v>
      </c>
      <c r="K63">
        <v>3</v>
      </c>
      <c r="L63" t="s">
        <v>97</v>
      </c>
      <c r="M63">
        <v>8</v>
      </c>
      <c r="T63" t="s">
        <v>53</v>
      </c>
      <c r="U63">
        <f>Q33</f>
        <v>10</v>
      </c>
      <c r="V63" t="s">
        <v>184</v>
      </c>
      <c r="W63">
        <v>2</v>
      </c>
      <c r="AG63" t="s">
        <v>12</v>
      </c>
    </row>
    <row r="64" spans="1:36" x14ac:dyDescent="0.25">
      <c r="B64" t="s">
        <v>178</v>
      </c>
      <c r="C64" t="s">
        <v>183</v>
      </c>
      <c r="D64" t="s">
        <v>15</v>
      </c>
      <c r="E64" t="s">
        <v>4</v>
      </c>
      <c r="G64">
        <v>15</v>
      </c>
      <c r="H64" t="s">
        <v>101</v>
      </c>
      <c r="I64">
        <v>8</v>
      </c>
      <c r="T64" s="10" t="s">
        <v>131</v>
      </c>
      <c r="U64" s="10"/>
      <c r="V64" t="s">
        <v>182</v>
      </c>
      <c r="W64">
        <v>2</v>
      </c>
      <c r="AG64" t="s">
        <v>10</v>
      </c>
    </row>
    <row r="65" spans="2:36" x14ac:dyDescent="0.25">
      <c r="B65" t="s">
        <v>174</v>
      </c>
      <c r="C65" t="s">
        <v>181</v>
      </c>
      <c r="D65" t="s">
        <v>1</v>
      </c>
      <c r="G65">
        <v>22</v>
      </c>
      <c r="T65" t="s">
        <v>51</v>
      </c>
      <c r="U65">
        <f>I47</f>
        <v>7</v>
      </c>
      <c r="V65" t="s">
        <v>180</v>
      </c>
      <c r="W65">
        <v>8</v>
      </c>
      <c r="AG65" t="s">
        <v>35</v>
      </c>
    </row>
    <row r="66" spans="2:36" x14ac:dyDescent="0.25">
      <c r="B66" t="s">
        <v>172</v>
      </c>
      <c r="C66" t="s">
        <v>179</v>
      </c>
      <c r="D66" t="s">
        <v>14</v>
      </c>
      <c r="G66">
        <v>3</v>
      </c>
      <c r="H66" t="s">
        <v>151</v>
      </c>
      <c r="I66">
        <v>20</v>
      </c>
      <c r="Q66">
        <v>3</v>
      </c>
      <c r="T66" t="s">
        <v>84</v>
      </c>
      <c r="U66">
        <f>I48</f>
        <v>7</v>
      </c>
      <c r="V66" t="s">
        <v>178</v>
      </c>
      <c r="W66">
        <v>15</v>
      </c>
      <c r="AG66" t="s">
        <v>177</v>
      </c>
    </row>
    <row r="67" spans="2:36" x14ac:dyDescent="0.25">
      <c r="B67" t="s">
        <v>169</v>
      </c>
      <c r="C67" t="s">
        <v>176</v>
      </c>
      <c r="D67" t="s">
        <v>6</v>
      </c>
      <c r="G67">
        <v>7</v>
      </c>
      <c r="H67" t="s">
        <v>86</v>
      </c>
      <c r="I67">
        <v>3</v>
      </c>
      <c r="J67" t="s">
        <v>53</v>
      </c>
      <c r="K67">
        <v>2</v>
      </c>
      <c r="L67" t="s">
        <v>24</v>
      </c>
      <c r="M67">
        <v>8</v>
      </c>
      <c r="N67" t="s">
        <v>175</v>
      </c>
      <c r="O67">
        <v>9</v>
      </c>
      <c r="P67" t="s">
        <v>20</v>
      </c>
      <c r="Q67">
        <v>1</v>
      </c>
      <c r="T67" t="s">
        <v>49</v>
      </c>
      <c r="U67">
        <f>I50</f>
        <v>21</v>
      </c>
      <c r="V67" t="s">
        <v>174</v>
      </c>
      <c r="W67">
        <v>22</v>
      </c>
      <c r="AG67" t="s">
        <v>31</v>
      </c>
    </row>
    <row r="68" spans="2:36" x14ac:dyDescent="0.25">
      <c r="B68" s="11" t="s">
        <v>167</v>
      </c>
      <c r="C68" t="s">
        <v>173</v>
      </c>
      <c r="D68" t="s">
        <v>13</v>
      </c>
      <c r="G68">
        <v>4</v>
      </c>
      <c r="H68" t="s">
        <v>29</v>
      </c>
      <c r="I68">
        <v>3</v>
      </c>
      <c r="J68" t="s">
        <v>151</v>
      </c>
      <c r="K68">
        <v>7</v>
      </c>
      <c r="L68" t="s">
        <v>84</v>
      </c>
      <c r="M68">
        <v>4</v>
      </c>
      <c r="N68" t="s">
        <v>22</v>
      </c>
      <c r="O68">
        <v>4</v>
      </c>
      <c r="P68" t="s">
        <v>19</v>
      </c>
      <c r="T68" t="s">
        <v>48</v>
      </c>
      <c r="U68">
        <f>I51</f>
        <v>8</v>
      </c>
      <c r="V68" t="s">
        <v>172</v>
      </c>
      <c r="W68">
        <v>3</v>
      </c>
      <c r="AG68" t="s">
        <v>2</v>
      </c>
    </row>
    <row r="69" spans="2:36" x14ac:dyDescent="0.25">
      <c r="B69" t="s">
        <v>165</v>
      </c>
      <c r="C69" t="s">
        <v>171</v>
      </c>
      <c r="D69" t="s">
        <v>12</v>
      </c>
      <c r="G69">
        <v>23</v>
      </c>
      <c r="T69" t="s">
        <v>170</v>
      </c>
      <c r="U69">
        <f>I52+K47</f>
        <v>25</v>
      </c>
      <c r="V69" t="s">
        <v>169</v>
      </c>
      <c r="W69">
        <v>7</v>
      </c>
      <c r="AG69" t="s">
        <v>2</v>
      </c>
    </row>
    <row r="70" spans="2:36" x14ac:dyDescent="0.25">
      <c r="B70" t="s">
        <v>163</v>
      </c>
      <c r="C70" t="s">
        <v>168</v>
      </c>
      <c r="D70" t="s">
        <v>8</v>
      </c>
      <c r="E70" t="s">
        <v>3</v>
      </c>
      <c r="G70">
        <v>1</v>
      </c>
      <c r="H70" t="s">
        <v>151</v>
      </c>
      <c r="I70">
        <v>26</v>
      </c>
      <c r="T70" t="s">
        <v>86</v>
      </c>
      <c r="U70">
        <f>I53</f>
        <v>3</v>
      </c>
      <c r="V70" s="11" t="s">
        <v>167</v>
      </c>
      <c r="W70">
        <v>4</v>
      </c>
      <c r="AG70" t="s">
        <v>13</v>
      </c>
    </row>
    <row r="71" spans="2:36" x14ac:dyDescent="0.25">
      <c r="B71" t="s">
        <v>161</v>
      </c>
      <c r="C71" t="s">
        <v>166</v>
      </c>
      <c r="D71" t="s">
        <v>10</v>
      </c>
      <c r="E71" t="s">
        <v>2</v>
      </c>
      <c r="G71">
        <v>6</v>
      </c>
      <c r="H71" t="s">
        <v>138</v>
      </c>
      <c r="I71">
        <v>11</v>
      </c>
      <c r="J71" t="s">
        <v>151</v>
      </c>
      <c r="K71">
        <v>9</v>
      </c>
      <c r="T71" t="s">
        <v>45</v>
      </c>
      <c r="U71">
        <f>I54</f>
        <v>10</v>
      </c>
      <c r="V71" t="s">
        <v>165</v>
      </c>
      <c r="W71">
        <v>22</v>
      </c>
      <c r="AG71" t="s">
        <v>131</v>
      </c>
    </row>
    <row r="72" spans="2:36" x14ac:dyDescent="0.25">
      <c r="B72" t="s">
        <v>159</v>
      </c>
      <c r="C72" t="s">
        <v>164</v>
      </c>
      <c r="D72" t="s">
        <v>11</v>
      </c>
      <c r="G72">
        <v>28</v>
      </c>
      <c r="T72" t="s">
        <v>43</v>
      </c>
      <c r="U72">
        <f>I55</f>
        <v>2</v>
      </c>
      <c r="V72" t="s">
        <v>163</v>
      </c>
      <c r="W72">
        <v>1</v>
      </c>
      <c r="AG72" t="s">
        <v>64</v>
      </c>
    </row>
    <row r="73" spans="2:36" x14ac:dyDescent="0.25">
      <c r="B73" t="s">
        <v>157</v>
      </c>
      <c r="C73" t="s">
        <v>162</v>
      </c>
      <c r="D73" t="s">
        <v>10</v>
      </c>
      <c r="G73">
        <v>27</v>
      </c>
      <c r="T73" t="s">
        <v>42</v>
      </c>
      <c r="U73">
        <f>I56</f>
        <v>19</v>
      </c>
      <c r="V73" t="s">
        <v>161</v>
      </c>
      <c r="W73">
        <v>6</v>
      </c>
      <c r="AG73" t="s">
        <v>80</v>
      </c>
    </row>
    <row r="74" spans="2:36" x14ac:dyDescent="0.25">
      <c r="B74" t="s">
        <v>155</v>
      </c>
      <c r="C74" t="s">
        <v>160</v>
      </c>
      <c r="D74" t="s">
        <v>9</v>
      </c>
      <c r="G74">
        <v>22</v>
      </c>
      <c r="H74" t="s">
        <v>27</v>
      </c>
      <c r="I74">
        <v>2</v>
      </c>
      <c r="T74" t="s">
        <v>40</v>
      </c>
      <c r="U74">
        <f>I57</f>
        <v>2</v>
      </c>
      <c r="V74" t="s">
        <v>159</v>
      </c>
      <c r="W74">
        <v>28</v>
      </c>
      <c r="AG74" t="s">
        <v>8</v>
      </c>
      <c r="AI74" s="6" t="s">
        <v>129</v>
      </c>
      <c r="AJ74" t="s">
        <v>128</v>
      </c>
    </row>
    <row r="75" spans="2:36" x14ac:dyDescent="0.25">
      <c r="B75" t="s">
        <v>154</v>
      </c>
      <c r="C75" t="s">
        <v>158</v>
      </c>
      <c r="D75" t="s">
        <v>8</v>
      </c>
      <c r="E75" t="s">
        <v>1</v>
      </c>
      <c r="G75">
        <v>14</v>
      </c>
      <c r="H75" t="s">
        <v>49</v>
      </c>
      <c r="I75">
        <v>5</v>
      </c>
      <c r="J75" t="s">
        <v>108</v>
      </c>
      <c r="K75">
        <v>7</v>
      </c>
      <c r="L75" t="s">
        <v>138</v>
      </c>
      <c r="M75">
        <v>6</v>
      </c>
      <c r="N75" t="s">
        <v>21</v>
      </c>
      <c r="O75">
        <v>3</v>
      </c>
      <c r="T75" t="s">
        <v>38</v>
      </c>
      <c r="U75">
        <f>K48</f>
        <v>3</v>
      </c>
      <c r="V75" t="s">
        <v>157</v>
      </c>
      <c r="W75">
        <v>27</v>
      </c>
      <c r="AG75" t="s">
        <v>25</v>
      </c>
      <c r="AI75" s="2" t="s">
        <v>11</v>
      </c>
      <c r="AJ75">
        <v>1</v>
      </c>
    </row>
    <row r="76" spans="2:36" x14ac:dyDescent="0.25">
      <c r="B76" t="s">
        <v>153</v>
      </c>
      <c r="C76" t="s">
        <v>156</v>
      </c>
      <c r="D76" t="s">
        <v>7</v>
      </c>
      <c r="E76" t="s">
        <v>0</v>
      </c>
      <c r="G76">
        <v>34</v>
      </c>
      <c r="T76" t="s">
        <v>37</v>
      </c>
      <c r="U76">
        <f>K49</f>
        <v>3</v>
      </c>
      <c r="V76" t="s">
        <v>155</v>
      </c>
      <c r="W76">
        <v>22</v>
      </c>
      <c r="AG76" t="s">
        <v>8</v>
      </c>
      <c r="AI76" s="2" t="s">
        <v>6</v>
      </c>
      <c r="AJ76">
        <v>1</v>
      </c>
    </row>
    <row r="77" spans="2:36" x14ac:dyDescent="0.25">
      <c r="T77" t="s">
        <v>36</v>
      </c>
      <c r="U77">
        <f>M47</f>
        <v>10</v>
      </c>
      <c r="V77" t="s">
        <v>154</v>
      </c>
      <c r="W77">
        <v>14</v>
      </c>
      <c r="AG77" t="s">
        <v>8</v>
      </c>
      <c r="AI77" s="2" t="s">
        <v>63</v>
      </c>
      <c r="AJ77">
        <v>1</v>
      </c>
    </row>
    <row r="78" spans="2:36" x14ac:dyDescent="0.25">
      <c r="T78" t="s">
        <v>135</v>
      </c>
      <c r="U78">
        <v>4</v>
      </c>
      <c r="V78" t="s">
        <v>153</v>
      </c>
      <c r="W78">
        <v>34</v>
      </c>
      <c r="AG78" t="s">
        <v>75</v>
      </c>
      <c r="AI78" s="2" t="s">
        <v>28</v>
      </c>
      <c r="AJ78">
        <v>1</v>
      </c>
    </row>
    <row r="79" spans="2:36" x14ac:dyDescent="0.25">
      <c r="T79" t="s">
        <v>34</v>
      </c>
      <c r="U79">
        <f>K52</f>
        <v>2</v>
      </c>
      <c r="W79">
        <f>AVERAGE(W61:W78)</f>
        <v>14.111111111111111</v>
      </c>
      <c r="AG79" t="s">
        <v>69</v>
      </c>
      <c r="AI79" s="2" t="s">
        <v>68</v>
      </c>
      <c r="AJ79">
        <v>1</v>
      </c>
    </row>
    <row r="80" spans="2:36" x14ac:dyDescent="0.25">
      <c r="E80" t="s">
        <v>152</v>
      </c>
      <c r="T80" s="10" t="s">
        <v>135</v>
      </c>
      <c r="U80" s="10"/>
      <c r="AG80" t="s">
        <v>71</v>
      </c>
      <c r="AI80" s="2" t="s">
        <v>80</v>
      </c>
      <c r="AJ80">
        <v>1</v>
      </c>
    </row>
    <row r="81" spans="2:36" x14ac:dyDescent="0.25">
      <c r="E81" s="1" t="s">
        <v>8</v>
      </c>
      <c r="T81" t="s">
        <v>151</v>
      </c>
      <c r="U81">
        <f>I59+I62+I66+K68+I70+K71</f>
        <v>112</v>
      </c>
      <c r="AG81" t="s">
        <v>68</v>
      </c>
      <c r="AI81" s="2" t="s">
        <v>75</v>
      </c>
      <c r="AJ81">
        <v>1</v>
      </c>
    </row>
    <row r="82" spans="2:36" ht="66" customHeight="1" x14ac:dyDescent="0.25">
      <c r="E82" s="1" t="s">
        <v>8</v>
      </c>
      <c r="H82" t="s">
        <v>150</v>
      </c>
      <c r="I82">
        <f>U3</f>
        <v>2</v>
      </c>
      <c r="L82" s="7" t="s">
        <v>149</v>
      </c>
      <c r="M82" s="9" t="s">
        <v>148</v>
      </c>
      <c r="N82" s="8" t="s">
        <v>147</v>
      </c>
      <c r="O82" s="7" t="s">
        <v>146</v>
      </c>
      <c r="T82" t="s">
        <v>32</v>
      </c>
      <c r="U82">
        <f>I61</f>
        <v>4</v>
      </c>
      <c r="AG82" t="s">
        <v>6</v>
      </c>
      <c r="AI82" s="2" t="s">
        <v>60</v>
      </c>
      <c r="AJ82">
        <v>1</v>
      </c>
    </row>
    <row r="83" spans="2:36" ht="23.25" customHeight="1" x14ac:dyDescent="0.35">
      <c r="E83" s="1" t="s">
        <v>10</v>
      </c>
      <c r="H83" t="s">
        <v>135</v>
      </c>
      <c r="I83">
        <f>U4+U26+U54</f>
        <v>34</v>
      </c>
      <c r="J83">
        <v>3</v>
      </c>
      <c r="K83" t="s">
        <v>145</v>
      </c>
      <c r="L83" s="5" t="s">
        <v>34</v>
      </c>
      <c r="M83" s="4">
        <v>114</v>
      </c>
      <c r="N83" s="4">
        <v>2</v>
      </c>
      <c r="O83" s="4" t="s">
        <v>33</v>
      </c>
      <c r="T83" t="s">
        <v>30</v>
      </c>
      <c r="U83">
        <f>I63</f>
        <v>8</v>
      </c>
      <c r="AG83" t="s">
        <v>63</v>
      </c>
      <c r="AI83" s="2" t="s">
        <v>8</v>
      </c>
      <c r="AJ83">
        <v>3</v>
      </c>
    </row>
    <row r="84" spans="2:36" ht="23.25" x14ac:dyDescent="0.35">
      <c r="E84" s="1" t="s">
        <v>46</v>
      </c>
      <c r="H84" t="s">
        <v>138</v>
      </c>
      <c r="I84">
        <f>U87+U49+U5</f>
        <v>79</v>
      </c>
      <c r="J84">
        <v>3</v>
      </c>
      <c r="K84" t="s">
        <v>144</v>
      </c>
      <c r="L84" s="5" t="s">
        <v>138</v>
      </c>
      <c r="M84" s="4">
        <v>79</v>
      </c>
      <c r="N84" s="4">
        <v>3</v>
      </c>
      <c r="O84" s="4" t="s">
        <v>144</v>
      </c>
      <c r="T84" t="s">
        <v>101</v>
      </c>
      <c r="U84">
        <f>I64</f>
        <v>8</v>
      </c>
      <c r="AG84" t="s">
        <v>60</v>
      </c>
      <c r="AI84" s="2" t="s">
        <v>71</v>
      </c>
      <c r="AJ84">
        <v>1</v>
      </c>
    </row>
    <row r="85" spans="2:36" ht="23.25" x14ac:dyDescent="0.35">
      <c r="E85" s="1" t="s">
        <v>127</v>
      </c>
      <c r="H85" t="s">
        <v>143</v>
      </c>
      <c r="I85">
        <f>U6</f>
        <v>1</v>
      </c>
      <c r="L85" s="5" t="s">
        <v>132</v>
      </c>
      <c r="M85" s="4">
        <v>40</v>
      </c>
      <c r="N85" s="4">
        <v>2</v>
      </c>
      <c r="O85" s="4" t="s">
        <v>118</v>
      </c>
      <c r="T85" t="s">
        <v>86</v>
      </c>
      <c r="U85">
        <f>I67</f>
        <v>3</v>
      </c>
      <c r="AG85" t="s">
        <v>11</v>
      </c>
      <c r="AI85" s="2" t="s">
        <v>25</v>
      </c>
      <c r="AJ85">
        <v>3</v>
      </c>
    </row>
    <row r="86" spans="2:36" ht="23.25" x14ac:dyDescent="0.35">
      <c r="B86" s="6" t="s">
        <v>129</v>
      </c>
      <c r="C86" t="s">
        <v>142</v>
      </c>
      <c r="E86" s="1" t="s">
        <v>61</v>
      </c>
      <c r="H86" t="s">
        <v>141</v>
      </c>
      <c r="I86">
        <f>U7</f>
        <v>2</v>
      </c>
      <c r="L86" s="5" t="s">
        <v>131</v>
      </c>
      <c r="M86" s="4">
        <v>38</v>
      </c>
      <c r="N86" s="4">
        <v>2</v>
      </c>
      <c r="O86" s="4" t="s">
        <v>130</v>
      </c>
      <c r="T86" t="s">
        <v>29</v>
      </c>
      <c r="U86">
        <f>I68</f>
        <v>3</v>
      </c>
      <c r="AG86" t="s">
        <v>28</v>
      </c>
      <c r="AI86" s="2" t="s">
        <v>69</v>
      </c>
      <c r="AJ86">
        <v>1</v>
      </c>
    </row>
    <row r="87" spans="2:36" ht="23.25" x14ac:dyDescent="0.35">
      <c r="B87" s="2" t="s">
        <v>17</v>
      </c>
      <c r="C87">
        <v>1</v>
      </c>
      <c r="E87" s="1" t="s">
        <v>11</v>
      </c>
      <c r="H87" t="s">
        <v>140</v>
      </c>
      <c r="I87">
        <f>U8</f>
        <v>9</v>
      </c>
      <c r="L87" s="5" t="s">
        <v>135</v>
      </c>
      <c r="M87" s="4">
        <v>38</v>
      </c>
      <c r="N87" s="4">
        <v>3</v>
      </c>
      <c r="O87" s="4" t="s">
        <v>139</v>
      </c>
      <c r="T87" t="s">
        <v>138</v>
      </c>
      <c r="U87">
        <f>I71+M75</f>
        <v>17</v>
      </c>
      <c r="AG87" t="s">
        <v>25</v>
      </c>
      <c r="AI87" s="2" t="s">
        <v>64</v>
      </c>
      <c r="AJ87">
        <v>1</v>
      </c>
    </row>
    <row r="88" spans="2:36" ht="23.25" x14ac:dyDescent="0.35">
      <c r="B88" s="2" t="s">
        <v>4</v>
      </c>
      <c r="C88">
        <v>4</v>
      </c>
      <c r="E88" s="1" t="s">
        <v>6</v>
      </c>
      <c r="H88" t="s">
        <v>137</v>
      </c>
      <c r="I88">
        <f>U9</f>
        <v>2</v>
      </c>
      <c r="L88" s="5" t="s">
        <v>114</v>
      </c>
      <c r="M88" s="4">
        <v>35</v>
      </c>
      <c r="N88" s="4">
        <v>2</v>
      </c>
      <c r="O88" s="4" t="s">
        <v>96</v>
      </c>
      <c r="T88" t="s">
        <v>27</v>
      </c>
      <c r="U88">
        <f>I74</f>
        <v>2</v>
      </c>
      <c r="AG88" t="s">
        <v>25</v>
      </c>
      <c r="AI88" s="2" t="s">
        <v>47</v>
      </c>
      <c r="AJ88">
        <v>17</v>
      </c>
    </row>
    <row r="89" spans="2:36" ht="23.25" x14ac:dyDescent="0.35">
      <c r="B89" s="2" t="s">
        <v>125</v>
      </c>
      <c r="C89">
        <v>1</v>
      </c>
      <c r="E89" s="1" t="s">
        <v>25</v>
      </c>
      <c r="H89" t="s">
        <v>136</v>
      </c>
      <c r="I89">
        <f>U10</f>
        <v>6</v>
      </c>
      <c r="L89" s="5" t="s">
        <v>49</v>
      </c>
      <c r="M89" s="4">
        <v>30</v>
      </c>
      <c r="N89" s="4">
        <v>2</v>
      </c>
      <c r="O89" s="4" t="s">
        <v>33</v>
      </c>
      <c r="T89" t="s">
        <v>49</v>
      </c>
      <c r="U89">
        <f>I75</f>
        <v>5</v>
      </c>
      <c r="AG89" t="s">
        <v>135</v>
      </c>
    </row>
    <row r="90" spans="2:36" ht="23.25" x14ac:dyDescent="0.35">
      <c r="B90" s="2" t="s">
        <v>5</v>
      </c>
      <c r="C90">
        <v>1</v>
      </c>
      <c r="E90" s="1" t="s">
        <v>56</v>
      </c>
      <c r="H90" t="s">
        <v>134</v>
      </c>
      <c r="I90">
        <f>U11</f>
        <v>3</v>
      </c>
      <c r="L90" s="5" t="s">
        <v>108</v>
      </c>
      <c r="M90" s="4">
        <v>28</v>
      </c>
      <c r="N90" s="4">
        <v>3</v>
      </c>
      <c r="O90" s="4" t="s">
        <v>107</v>
      </c>
      <c r="T90" t="s">
        <v>114</v>
      </c>
      <c r="U90">
        <f>K59+K61+O67</f>
        <v>31</v>
      </c>
      <c r="AG90" t="s">
        <v>11</v>
      </c>
    </row>
    <row r="91" spans="2:36" ht="23.25" x14ac:dyDescent="0.35">
      <c r="B91" s="2" t="s">
        <v>41</v>
      </c>
      <c r="C91">
        <v>1</v>
      </c>
      <c r="E91" s="1" t="s">
        <v>121</v>
      </c>
      <c r="H91" t="s">
        <v>133</v>
      </c>
      <c r="I91">
        <f>U12</f>
        <v>2</v>
      </c>
      <c r="L91" s="5" t="s">
        <v>103</v>
      </c>
      <c r="M91" s="4">
        <f>19</f>
        <v>19</v>
      </c>
      <c r="N91" s="4"/>
      <c r="O91" s="4"/>
      <c r="T91" t="s">
        <v>26</v>
      </c>
      <c r="U91">
        <f>K63+M61</f>
        <v>5</v>
      </c>
      <c r="AG91" t="s">
        <v>18</v>
      </c>
    </row>
    <row r="92" spans="2:36" ht="23.25" x14ac:dyDescent="0.35">
      <c r="B92" s="2" t="s">
        <v>11</v>
      </c>
      <c r="C92">
        <v>11</v>
      </c>
      <c r="E92" s="1" t="s">
        <v>110</v>
      </c>
      <c r="H92" t="s">
        <v>132</v>
      </c>
      <c r="I92">
        <f>U13+U69</f>
        <v>40</v>
      </c>
      <c r="J92">
        <v>2</v>
      </c>
      <c r="K92" t="s">
        <v>118</v>
      </c>
      <c r="L92" s="5" t="s">
        <v>86</v>
      </c>
      <c r="M92" s="4">
        <v>19</v>
      </c>
      <c r="N92" s="4">
        <v>4</v>
      </c>
      <c r="O92" s="4" t="s">
        <v>83</v>
      </c>
      <c r="T92" t="s">
        <v>53</v>
      </c>
      <c r="U92">
        <f>K67</f>
        <v>2</v>
      </c>
      <c r="AG92" t="s">
        <v>8</v>
      </c>
    </row>
    <row r="93" spans="2:36" ht="23.25" x14ac:dyDescent="0.35">
      <c r="B93" s="2" t="s">
        <v>91</v>
      </c>
      <c r="C93">
        <v>1</v>
      </c>
      <c r="E93" s="1" t="s">
        <v>93</v>
      </c>
      <c r="H93" t="s">
        <v>131</v>
      </c>
      <c r="I93">
        <f>U47+U14</f>
        <v>38</v>
      </c>
      <c r="J93">
        <v>2</v>
      </c>
      <c r="K93" t="s">
        <v>130</v>
      </c>
      <c r="L93" s="5" t="s">
        <v>42</v>
      </c>
      <c r="M93" s="4">
        <v>19</v>
      </c>
      <c r="N93" s="4"/>
      <c r="O93" s="4"/>
      <c r="T93" t="s">
        <v>108</v>
      </c>
      <c r="U93">
        <f>K75</f>
        <v>7</v>
      </c>
      <c r="AG93" t="s">
        <v>17</v>
      </c>
      <c r="AI93" s="6" t="s">
        <v>129</v>
      </c>
      <c r="AJ93" t="s">
        <v>128</v>
      </c>
    </row>
    <row r="94" spans="2:36" ht="23.25" x14ac:dyDescent="0.35">
      <c r="B94" s="2" t="s">
        <v>127</v>
      </c>
      <c r="C94">
        <v>1</v>
      </c>
      <c r="E94" s="1" t="s">
        <v>4</v>
      </c>
      <c r="H94" t="s">
        <v>126</v>
      </c>
      <c r="I94">
        <f>U15</f>
        <v>5</v>
      </c>
      <c r="L94" s="5" t="s">
        <v>84</v>
      </c>
      <c r="M94" s="4">
        <v>15</v>
      </c>
      <c r="N94" s="4">
        <v>4</v>
      </c>
      <c r="O94" s="4" t="s">
        <v>83</v>
      </c>
      <c r="T94" t="s">
        <v>97</v>
      </c>
      <c r="U94">
        <f>M63</f>
        <v>8</v>
      </c>
      <c r="AG94" t="s">
        <v>16</v>
      </c>
      <c r="AI94" s="2" t="s">
        <v>17</v>
      </c>
      <c r="AJ94">
        <v>1</v>
      </c>
    </row>
    <row r="95" spans="2:36" ht="23.25" x14ac:dyDescent="0.35">
      <c r="B95" s="2" t="s">
        <v>112</v>
      </c>
      <c r="C95">
        <v>2</v>
      </c>
      <c r="E95" s="1" t="s">
        <v>125</v>
      </c>
      <c r="H95" t="s">
        <v>124</v>
      </c>
      <c r="I95">
        <f>U16</f>
        <v>1</v>
      </c>
      <c r="L95" s="5" t="s">
        <v>101</v>
      </c>
      <c r="M95" s="4">
        <v>14</v>
      </c>
      <c r="N95" s="4">
        <v>2</v>
      </c>
      <c r="O95" s="4" t="s">
        <v>100</v>
      </c>
      <c r="T95" t="s">
        <v>24</v>
      </c>
      <c r="U95">
        <f>M67</f>
        <v>8</v>
      </c>
      <c r="AG95" t="s">
        <v>15</v>
      </c>
      <c r="AI95" s="2" t="s">
        <v>4</v>
      </c>
      <c r="AJ95">
        <v>1</v>
      </c>
    </row>
    <row r="96" spans="2:36" ht="23.25" x14ac:dyDescent="0.35">
      <c r="B96" s="2" t="s">
        <v>2</v>
      </c>
      <c r="C96">
        <v>5</v>
      </c>
      <c r="E96" s="1" t="s">
        <v>112</v>
      </c>
      <c r="H96" t="s">
        <v>123</v>
      </c>
      <c r="I96">
        <f>U17</f>
        <v>6</v>
      </c>
      <c r="L96" s="5" t="s">
        <v>119</v>
      </c>
      <c r="M96" s="4">
        <v>12</v>
      </c>
      <c r="N96" s="4">
        <v>2</v>
      </c>
      <c r="O96" s="4" t="s">
        <v>118</v>
      </c>
      <c r="T96" t="s">
        <v>84</v>
      </c>
      <c r="U96">
        <f>M68</f>
        <v>4</v>
      </c>
      <c r="AG96" t="s">
        <v>1</v>
      </c>
      <c r="AI96" s="2" t="s">
        <v>5</v>
      </c>
      <c r="AJ96">
        <v>1</v>
      </c>
    </row>
    <row r="97" spans="2:36" ht="23.25" x14ac:dyDescent="0.35">
      <c r="B97" s="2" t="s">
        <v>39</v>
      </c>
      <c r="C97">
        <v>1</v>
      </c>
      <c r="E97" s="1" t="s">
        <v>81</v>
      </c>
      <c r="H97" t="s">
        <v>122</v>
      </c>
      <c r="I97">
        <f>U18</f>
        <v>4</v>
      </c>
      <c r="L97" s="5" t="s">
        <v>53</v>
      </c>
      <c r="M97" s="4">
        <v>12</v>
      </c>
      <c r="N97" s="4">
        <v>2</v>
      </c>
      <c r="O97" s="4" t="s">
        <v>52</v>
      </c>
      <c r="T97" t="s">
        <v>22</v>
      </c>
      <c r="U97">
        <f>O68</f>
        <v>4</v>
      </c>
      <c r="AG97" t="s">
        <v>14</v>
      </c>
      <c r="AI97" s="2" t="s">
        <v>11</v>
      </c>
      <c r="AJ97">
        <v>2</v>
      </c>
    </row>
    <row r="98" spans="2:36" ht="23.25" x14ac:dyDescent="0.35">
      <c r="B98" s="2" t="s">
        <v>121</v>
      </c>
      <c r="C98">
        <v>1</v>
      </c>
      <c r="E98" s="1" t="s">
        <v>11</v>
      </c>
      <c r="H98" t="s">
        <v>120</v>
      </c>
      <c r="I98">
        <f>U19</f>
        <v>3</v>
      </c>
      <c r="L98" s="5" t="s">
        <v>97</v>
      </c>
      <c r="M98" s="4">
        <v>11</v>
      </c>
      <c r="N98" s="4">
        <v>2</v>
      </c>
      <c r="O98" s="4" t="s">
        <v>96</v>
      </c>
      <c r="T98" t="s">
        <v>21</v>
      </c>
      <c r="U98">
        <f>O75</f>
        <v>3</v>
      </c>
      <c r="AG98" t="s">
        <v>6</v>
      </c>
      <c r="AI98" s="2" t="s">
        <v>2</v>
      </c>
      <c r="AJ98">
        <v>1</v>
      </c>
    </row>
    <row r="99" spans="2:36" ht="23.25" x14ac:dyDescent="0.35">
      <c r="B99" s="2" t="s">
        <v>117</v>
      </c>
      <c r="C99">
        <v>1</v>
      </c>
      <c r="E99" s="1" t="s">
        <v>68</v>
      </c>
      <c r="H99" t="s">
        <v>119</v>
      </c>
      <c r="I99" t="e">
        <f>#REF!+#REF!</f>
        <v>#REF!</v>
      </c>
      <c r="J99">
        <v>2</v>
      </c>
      <c r="K99" t="s">
        <v>118</v>
      </c>
      <c r="L99" s="5" t="s">
        <v>95</v>
      </c>
      <c r="M99" s="4">
        <v>11</v>
      </c>
      <c r="N99" s="4">
        <v>2</v>
      </c>
      <c r="O99" s="4" t="s">
        <v>94</v>
      </c>
      <c r="T99" t="s">
        <v>20</v>
      </c>
      <c r="U99">
        <f>Q66</f>
        <v>3</v>
      </c>
      <c r="AG99" t="s">
        <v>13</v>
      </c>
      <c r="AI99" s="2" t="s">
        <v>6</v>
      </c>
      <c r="AJ99">
        <v>2</v>
      </c>
    </row>
    <row r="100" spans="2:36" ht="23.25" x14ac:dyDescent="0.35">
      <c r="B100" s="2" t="s">
        <v>109</v>
      </c>
      <c r="C100">
        <v>1</v>
      </c>
      <c r="E100" s="1" t="s">
        <v>117</v>
      </c>
      <c r="H100" t="s">
        <v>116</v>
      </c>
      <c r="I100">
        <f>U21</f>
        <v>5</v>
      </c>
      <c r="L100" s="5" t="s">
        <v>45</v>
      </c>
      <c r="M100" s="4">
        <v>10</v>
      </c>
      <c r="N100" s="4"/>
      <c r="O100" s="4"/>
      <c r="T100" t="s">
        <v>19</v>
      </c>
      <c r="U100">
        <f>Q67</f>
        <v>1</v>
      </c>
      <c r="AG100" t="s">
        <v>12</v>
      </c>
      <c r="AI100" s="2" t="s">
        <v>12</v>
      </c>
      <c r="AJ100">
        <v>1</v>
      </c>
    </row>
    <row r="101" spans="2:36" ht="15.75" customHeight="1" x14ac:dyDescent="0.35">
      <c r="B101" s="2" t="s">
        <v>6</v>
      </c>
      <c r="C101">
        <v>4</v>
      </c>
      <c r="E101" s="1" t="s">
        <v>55</v>
      </c>
      <c r="H101" t="s">
        <v>115</v>
      </c>
      <c r="I101">
        <f>U22</f>
        <v>1</v>
      </c>
      <c r="L101" s="5" t="s">
        <v>36</v>
      </c>
      <c r="M101" s="4">
        <v>10</v>
      </c>
      <c r="N101" s="4"/>
      <c r="O101" s="4"/>
      <c r="AG101" t="s">
        <v>8</v>
      </c>
      <c r="AI101" s="2" t="s">
        <v>18</v>
      </c>
      <c r="AJ101">
        <v>1</v>
      </c>
    </row>
    <row r="102" spans="2:36" ht="15.75" customHeight="1" x14ac:dyDescent="0.25">
      <c r="B102" s="2" t="s">
        <v>12</v>
      </c>
      <c r="C102">
        <v>2</v>
      </c>
      <c r="E102" s="1" t="s">
        <v>11</v>
      </c>
      <c r="H102" t="s">
        <v>114</v>
      </c>
      <c r="I102">
        <f>U90+U23</f>
        <v>35</v>
      </c>
      <c r="J102">
        <v>2</v>
      </c>
      <c r="K102" t="s">
        <v>96</v>
      </c>
      <c r="L102" s="3"/>
      <c r="M102" s="3" t="s">
        <v>113</v>
      </c>
      <c r="N102" s="3"/>
      <c r="O102" s="3"/>
      <c r="AG102" t="s">
        <v>10</v>
      </c>
      <c r="AI102" s="2" t="s">
        <v>16</v>
      </c>
      <c r="AJ102">
        <v>1</v>
      </c>
    </row>
    <row r="103" spans="2:36" ht="15.75" customHeight="1" x14ac:dyDescent="0.25">
      <c r="B103" s="2" t="s">
        <v>93</v>
      </c>
      <c r="C103">
        <v>2</v>
      </c>
      <c r="E103" s="1" t="s">
        <v>112</v>
      </c>
      <c r="H103" t="s">
        <v>111</v>
      </c>
      <c r="I103">
        <f>U24</f>
        <v>7</v>
      </c>
      <c r="AG103" t="s">
        <v>11</v>
      </c>
      <c r="AI103" s="2" t="s">
        <v>0</v>
      </c>
      <c r="AJ103">
        <v>1</v>
      </c>
    </row>
    <row r="104" spans="2:36" x14ac:dyDescent="0.25">
      <c r="B104" s="2" t="s">
        <v>110</v>
      </c>
      <c r="C104">
        <v>1</v>
      </c>
      <c r="E104" s="1" t="s">
        <v>109</v>
      </c>
      <c r="H104" t="s">
        <v>108</v>
      </c>
      <c r="I104">
        <f>U93+U55+U25</f>
        <v>28</v>
      </c>
      <c r="J104">
        <v>3</v>
      </c>
      <c r="K104" t="s">
        <v>107</v>
      </c>
      <c r="AG104" t="s">
        <v>10</v>
      </c>
      <c r="AI104" s="2" t="s">
        <v>9</v>
      </c>
      <c r="AJ104">
        <v>1</v>
      </c>
    </row>
    <row r="105" spans="2:36" x14ac:dyDescent="0.25">
      <c r="B105" s="2" t="s">
        <v>18</v>
      </c>
      <c r="C105">
        <v>1</v>
      </c>
      <c r="E105" s="1" t="s">
        <v>66</v>
      </c>
      <c r="H105" t="s">
        <v>106</v>
      </c>
      <c r="I105">
        <f>U27</f>
        <v>3</v>
      </c>
      <c r="AG105" t="s">
        <v>9</v>
      </c>
      <c r="AI105" s="2" t="s">
        <v>13</v>
      </c>
      <c r="AJ105">
        <v>1</v>
      </c>
    </row>
    <row r="106" spans="2:36" x14ac:dyDescent="0.25">
      <c r="B106" s="2" t="s">
        <v>46</v>
      </c>
      <c r="C106">
        <v>4</v>
      </c>
      <c r="E106" s="1" t="s">
        <v>11</v>
      </c>
      <c r="H106" t="s">
        <v>105</v>
      </c>
      <c r="I106">
        <f>U28</f>
        <v>3</v>
      </c>
      <c r="AG106" t="s">
        <v>8</v>
      </c>
      <c r="AI106" s="2" t="s">
        <v>1</v>
      </c>
      <c r="AJ106">
        <v>2</v>
      </c>
    </row>
    <row r="107" spans="2:36" x14ac:dyDescent="0.25">
      <c r="B107" s="2" t="s">
        <v>63</v>
      </c>
      <c r="C107">
        <v>1</v>
      </c>
      <c r="E107" s="1" t="s">
        <v>58</v>
      </c>
      <c r="H107" t="s">
        <v>104</v>
      </c>
      <c r="I107">
        <f>U29</f>
        <v>1</v>
      </c>
      <c r="AG107" t="s">
        <v>7</v>
      </c>
      <c r="AI107" s="2" t="s">
        <v>7</v>
      </c>
      <c r="AJ107">
        <v>1</v>
      </c>
    </row>
    <row r="108" spans="2:36" x14ac:dyDescent="0.25">
      <c r="B108" s="2" t="s">
        <v>16</v>
      </c>
      <c r="C108">
        <v>1</v>
      </c>
      <c r="E108" s="1" t="s">
        <v>8</v>
      </c>
      <c r="H108" t="s">
        <v>103</v>
      </c>
      <c r="I108">
        <f>U30</f>
        <v>19</v>
      </c>
      <c r="AG108" t="s">
        <v>3</v>
      </c>
      <c r="AI108" s="2" t="s">
        <v>14</v>
      </c>
      <c r="AJ108">
        <v>1</v>
      </c>
    </row>
    <row r="109" spans="2:36" x14ac:dyDescent="0.25">
      <c r="B109" s="2" t="s">
        <v>50</v>
      </c>
      <c r="C109">
        <v>1</v>
      </c>
      <c r="E109" s="1" t="s">
        <v>8</v>
      </c>
      <c r="H109" t="s">
        <v>102</v>
      </c>
      <c r="I109">
        <f>U31</f>
        <v>9</v>
      </c>
      <c r="AG109" t="s">
        <v>6</v>
      </c>
      <c r="AI109" s="2" t="s">
        <v>8</v>
      </c>
      <c r="AJ109">
        <v>3</v>
      </c>
    </row>
    <row r="110" spans="2:36" x14ac:dyDescent="0.25">
      <c r="B110" s="2" t="s">
        <v>0</v>
      </c>
      <c r="C110">
        <v>1</v>
      </c>
      <c r="E110" s="1" t="s">
        <v>10</v>
      </c>
      <c r="H110" t="s">
        <v>101</v>
      </c>
      <c r="I110">
        <f>U84+U32</f>
        <v>14</v>
      </c>
      <c r="J110">
        <v>2</v>
      </c>
      <c r="K110" t="s">
        <v>100</v>
      </c>
      <c r="AG110" t="s">
        <v>5</v>
      </c>
      <c r="AI110" s="2" t="s">
        <v>3</v>
      </c>
      <c r="AJ110">
        <v>2</v>
      </c>
    </row>
    <row r="111" spans="2:36" x14ac:dyDescent="0.25">
      <c r="B111" s="2" t="s">
        <v>28</v>
      </c>
      <c r="C111">
        <v>1</v>
      </c>
      <c r="E111" s="1" t="s">
        <v>35</v>
      </c>
      <c r="H111" t="s">
        <v>99</v>
      </c>
      <c r="I111">
        <f>U33</f>
        <v>4</v>
      </c>
      <c r="AG111" t="s">
        <v>4</v>
      </c>
      <c r="AI111" s="2" t="s">
        <v>10</v>
      </c>
      <c r="AJ111">
        <v>2</v>
      </c>
    </row>
    <row r="112" spans="2:36" x14ac:dyDescent="0.25">
      <c r="B112" s="2" t="s">
        <v>9</v>
      </c>
      <c r="C112">
        <v>1</v>
      </c>
      <c r="E112" s="1" t="s">
        <v>4</v>
      </c>
      <c r="H112" t="s">
        <v>98</v>
      </c>
      <c r="I112">
        <f>U34</f>
        <v>10</v>
      </c>
      <c r="AG112" t="s">
        <v>3</v>
      </c>
      <c r="AI112" s="2" t="s">
        <v>15</v>
      </c>
      <c r="AJ112">
        <v>1</v>
      </c>
    </row>
    <row r="113" spans="2:36" x14ac:dyDescent="0.25">
      <c r="B113" s="2" t="s">
        <v>68</v>
      </c>
      <c r="C113">
        <v>2</v>
      </c>
      <c r="E113" s="1" t="s">
        <v>10</v>
      </c>
      <c r="H113" t="s">
        <v>97</v>
      </c>
      <c r="I113">
        <f>U35+U94</f>
        <v>11</v>
      </c>
      <c r="J113">
        <v>2</v>
      </c>
      <c r="K113" t="s">
        <v>96</v>
      </c>
      <c r="AG113" t="s">
        <v>2</v>
      </c>
      <c r="AI113" s="2" t="s">
        <v>47</v>
      </c>
      <c r="AJ113">
        <v>26</v>
      </c>
    </row>
    <row r="114" spans="2:36" x14ac:dyDescent="0.25">
      <c r="B114" s="2" t="s">
        <v>80</v>
      </c>
      <c r="C114">
        <v>1</v>
      </c>
      <c r="E114" s="1" t="s">
        <v>11</v>
      </c>
      <c r="H114" t="s">
        <v>95</v>
      </c>
      <c r="I114">
        <f>U60+U36</f>
        <v>11</v>
      </c>
      <c r="J114">
        <v>2</v>
      </c>
      <c r="K114" t="s">
        <v>94</v>
      </c>
      <c r="AG114" t="s">
        <v>1</v>
      </c>
    </row>
    <row r="115" spans="2:36" x14ac:dyDescent="0.25">
      <c r="B115" s="2" t="s">
        <v>13</v>
      </c>
      <c r="C115">
        <v>2</v>
      </c>
      <c r="E115" s="1" t="s">
        <v>93</v>
      </c>
      <c r="H115" t="s">
        <v>92</v>
      </c>
      <c r="I115">
        <f>U37</f>
        <v>7</v>
      </c>
      <c r="AG115" t="s">
        <v>0</v>
      </c>
    </row>
    <row r="116" spans="2:36" x14ac:dyDescent="0.25">
      <c r="B116" s="2" t="s">
        <v>23</v>
      </c>
      <c r="C116">
        <v>1</v>
      </c>
      <c r="E116" s="1" t="s">
        <v>91</v>
      </c>
      <c r="H116" t="s">
        <v>90</v>
      </c>
      <c r="I116">
        <f>U38</f>
        <v>3</v>
      </c>
    </row>
    <row r="117" spans="2:36" x14ac:dyDescent="0.25">
      <c r="B117" s="2" t="s">
        <v>75</v>
      </c>
      <c r="C117">
        <v>1</v>
      </c>
      <c r="E117" s="1" t="s">
        <v>11</v>
      </c>
      <c r="H117" t="s">
        <v>89</v>
      </c>
      <c r="I117">
        <f>U39</f>
        <v>1</v>
      </c>
    </row>
    <row r="118" spans="2:36" x14ac:dyDescent="0.25">
      <c r="B118" s="2" t="s">
        <v>1</v>
      </c>
      <c r="C118">
        <v>3</v>
      </c>
      <c r="E118" s="1" t="s">
        <v>73</v>
      </c>
      <c r="H118" t="s">
        <v>88</v>
      </c>
      <c r="I118">
        <f>U40</f>
        <v>1</v>
      </c>
    </row>
    <row r="119" spans="2:36" x14ac:dyDescent="0.25">
      <c r="B119" s="2" t="s">
        <v>55</v>
      </c>
      <c r="C119">
        <v>2</v>
      </c>
      <c r="E119" s="1" t="s">
        <v>8</v>
      </c>
      <c r="H119" t="s">
        <v>87</v>
      </c>
      <c r="I119">
        <f>U41</f>
        <v>2</v>
      </c>
    </row>
    <row r="120" spans="2:36" x14ac:dyDescent="0.25">
      <c r="B120" s="2" t="s">
        <v>7</v>
      </c>
      <c r="C120">
        <v>1</v>
      </c>
      <c r="E120" s="1" t="s">
        <v>4</v>
      </c>
      <c r="H120" t="s">
        <v>86</v>
      </c>
      <c r="I120">
        <f>U85+U70+U51+U42</f>
        <v>19</v>
      </c>
      <c r="J120">
        <v>4</v>
      </c>
      <c r="K120" t="s">
        <v>83</v>
      </c>
    </row>
    <row r="121" spans="2:36" x14ac:dyDescent="0.25">
      <c r="B121" s="2" t="s">
        <v>60</v>
      </c>
      <c r="C121">
        <v>1</v>
      </c>
      <c r="D121" s="1"/>
      <c r="E121" s="1" t="s">
        <v>11</v>
      </c>
      <c r="H121" t="s">
        <v>85</v>
      </c>
      <c r="I121">
        <f>U43</f>
        <v>5</v>
      </c>
    </row>
    <row r="122" spans="2:36" x14ac:dyDescent="0.25">
      <c r="B122" s="2" t="s">
        <v>14</v>
      </c>
      <c r="C122">
        <v>1</v>
      </c>
      <c r="D122" s="1"/>
      <c r="E122" s="1" t="s">
        <v>11</v>
      </c>
      <c r="H122" t="s">
        <v>84</v>
      </c>
      <c r="I122">
        <f>U96+U66+U62+U44</f>
        <v>15</v>
      </c>
      <c r="J122">
        <v>4</v>
      </c>
      <c r="K122" t="s">
        <v>83</v>
      </c>
    </row>
    <row r="123" spans="2:36" x14ac:dyDescent="0.25">
      <c r="B123" s="2" t="s">
        <v>8</v>
      </c>
      <c r="C123">
        <v>10</v>
      </c>
      <c r="D123" s="1"/>
      <c r="E123" s="1" t="s">
        <v>64</v>
      </c>
      <c r="H123" t="s">
        <v>82</v>
      </c>
      <c r="I123">
        <f>U45</f>
        <v>1</v>
      </c>
    </row>
    <row r="124" spans="2:36" x14ac:dyDescent="0.25">
      <c r="B124" s="2" t="s">
        <v>81</v>
      </c>
      <c r="C124">
        <v>1</v>
      </c>
      <c r="D124" s="1"/>
      <c r="E124" s="1" t="s">
        <v>80</v>
      </c>
      <c r="H124" t="s">
        <v>79</v>
      </c>
      <c r="I124">
        <f>U47</f>
        <v>7</v>
      </c>
    </row>
    <row r="125" spans="2:36" x14ac:dyDescent="0.25">
      <c r="B125" s="2" t="s">
        <v>3</v>
      </c>
      <c r="C125">
        <v>4</v>
      </c>
      <c r="D125" s="1"/>
      <c r="E125" s="1" t="s">
        <v>8</v>
      </c>
      <c r="H125" t="s">
        <v>78</v>
      </c>
      <c r="I125">
        <f>U48</f>
        <v>7</v>
      </c>
    </row>
    <row r="126" spans="2:36" x14ac:dyDescent="0.25">
      <c r="B126" s="2" t="s">
        <v>10</v>
      </c>
      <c r="C126">
        <v>6</v>
      </c>
      <c r="D126" s="1"/>
      <c r="E126" s="1" t="s">
        <v>8</v>
      </c>
      <c r="H126" t="s">
        <v>77</v>
      </c>
      <c r="I126">
        <f>U87+U49+U5</f>
        <v>79</v>
      </c>
      <c r="J126">
        <v>3</v>
      </c>
      <c r="K126" t="s">
        <v>76</v>
      </c>
    </row>
    <row r="127" spans="2:36" x14ac:dyDescent="0.25">
      <c r="B127" s="2" t="s">
        <v>71</v>
      </c>
      <c r="C127">
        <v>1</v>
      </c>
      <c r="D127" s="1"/>
      <c r="E127" s="1" t="s">
        <v>75</v>
      </c>
      <c r="H127" t="s">
        <v>74</v>
      </c>
      <c r="I127">
        <f>U50</f>
        <v>2</v>
      </c>
    </row>
    <row r="128" spans="2:36" x14ac:dyDescent="0.25">
      <c r="B128" s="2" t="s">
        <v>73</v>
      </c>
      <c r="C128">
        <v>1</v>
      </c>
      <c r="D128" s="1"/>
      <c r="E128" s="1" t="s">
        <v>69</v>
      </c>
      <c r="H128" t="s">
        <v>72</v>
      </c>
      <c r="I128">
        <f>U52</f>
        <v>3</v>
      </c>
    </row>
    <row r="129" spans="2:11" x14ac:dyDescent="0.25">
      <c r="B129" s="2" t="s">
        <v>25</v>
      </c>
      <c r="C129">
        <v>3</v>
      </c>
      <c r="D129" s="1"/>
      <c r="E129" s="1" t="s">
        <v>71</v>
      </c>
      <c r="H129" t="s">
        <v>70</v>
      </c>
      <c r="I129" t="e">
        <f>#REF!</f>
        <v>#REF!</v>
      </c>
    </row>
    <row r="130" spans="2:11" x14ac:dyDescent="0.25">
      <c r="B130" s="2" t="s">
        <v>69</v>
      </c>
      <c r="C130">
        <v>1</v>
      </c>
      <c r="D130" s="1"/>
      <c r="E130" s="1" t="s">
        <v>68</v>
      </c>
      <c r="H130" t="s">
        <v>67</v>
      </c>
      <c r="I130">
        <f>U53</f>
        <v>5</v>
      </c>
    </row>
    <row r="131" spans="2:11" x14ac:dyDescent="0.25">
      <c r="B131" s="2" t="s">
        <v>66</v>
      </c>
      <c r="C131">
        <v>1</v>
      </c>
      <c r="D131" s="1"/>
      <c r="E131" s="1" t="s">
        <v>6</v>
      </c>
      <c r="H131" t="s">
        <v>65</v>
      </c>
      <c r="I131">
        <f>U56</f>
        <v>3</v>
      </c>
    </row>
    <row r="132" spans="2:11" x14ac:dyDescent="0.25">
      <c r="B132" s="2" t="s">
        <v>64</v>
      </c>
      <c r="C132">
        <v>1</v>
      </c>
      <c r="D132" s="1"/>
      <c r="E132" s="1" t="s">
        <v>63</v>
      </c>
      <c r="H132" t="s">
        <v>62</v>
      </c>
      <c r="I132">
        <f>U57</f>
        <v>2</v>
      </c>
    </row>
    <row r="133" spans="2:11" x14ac:dyDescent="0.25">
      <c r="B133" s="2" t="s">
        <v>61</v>
      </c>
      <c r="C133">
        <v>1</v>
      </c>
      <c r="D133" s="1"/>
      <c r="E133" s="1" t="s">
        <v>60</v>
      </c>
      <c r="H133" t="s">
        <v>59</v>
      </c>
      <c r="I133">
        <f>U58</f>
        <v>6</v>
      </c>
    </row>
    <row r="134" spans="2:11" x14ac:dyDescent="0.25">
      <c r="B134" s="2" t="s">
        <v>58</v>
      </c>
      <c r="C134">
        <v>1</v>
      </c>
      <c r="D134" s="1"/>
      <c r="E134" s="1" t="s">
        <v>3</v>
      </c>
      <c r="H134" t="s">
        <v>57</v>
      </c>
      <c r="I134">
        <f>U59</f>
        <v>2</v>
      </c>
    </row>
    <row r="135" spans="2:11" x14ac:dyDescent="0.25">
      <c r="B135" s="2" t="s">
        <v>56</v>
      </c>
      <c r="C135">
        <v>1</v>
      </c>
      <c r="D135" s="1"/>
      <c r="E135" s="1" t="s">
        <v>55</v>
      </c>
      <c r="H135" t="s">
        <v>54</v>
      </c>
      <c r="I135">
        <f>U61</f>
        <v>4</v>
      </c>
    </row>
    <row r="136" spans="2:11" x14ac:dyDescent="0.25">
      <c r="B136" s="2" t="s">
        <v>35</v>
      </c>
      <c r="C136">
        <v>2</v>
      </c>
      <c r="D136" s="1"/>
      <c r="E136" s="1" t="s">
        <v>2</v>
      </c>
      <c r="H136" t="s">
        <v>53</v>
      </c>
      <c r="I136">
        <f>U92+U63</f>
        <v>12</v>
      </c>
      <c r="J136">
        <v>2</v>
      </c>
      <c r="K136" t="s">
        <v>52</v>
      </c>
    </row>
    <row r="137" spans="2:11" x14ac:dyDescent="0.25">
      <c r="B137" s="2" t="s">
        <v>31</v>
      </c>
      <c r="C137">
        <v>1</v>
      </c>
      <c r="D137" s="1"/>
      <c r="E137" s="1" t="s">
        <v>46</v>
      </c>
      <c r="H137" t="s">
        <v>51</v>
      </c>
      <c r="I137">
        <f>U65</f>
        <v>7</v>
      </c>
    </row>
    <row r="138" spans="2:11" x14ac:dyDescent="0.25">
      <c r="B138" s="2" t="s">
        <v>44</v>
      </c>
      <c r="C138">
        <v>1</v>
      </c>
      <c r="D138" s="1"/>
      <c r="E138" s="1" t="s">
        <v>50</v>
      </c>
      <c r="H138" t="s">
        <v>49</v>
      </c>
      <c r="I138">
        <f>U89+U69</f>
        <v>30</v>
      </c>
      <c r="J138">
        <v>2</v>
      </c>
      <c r="K138" t="s">
        <v>33</v>
      </c>
    </row>
    <row r="139" spans="2:11" x14ac:dyDescent="0.25">
      <c r="B139" s="2" t="s">
        <v>15</v>
      </c>
      <c r="C139">
        <v>1</v>
      </c>
      <c r="D139" s="1"/>
      <c r="E139" s="1" t="s">
        <v>46</v>
      </c>
      <c r="H139" t="s">
        <v>48</v>
      </c>
      <c r="I139">
        <f>U68</f>
        <v>8</v>
      </c>
    </row>
    <row r="140" spans="2:11" x14ac:dyDescent="0.25">
      <c r="B140" s="2" t="s">
        <v>47</v>
      </c>
      <c r="C140">
        <v>104</v>
      </c>
      <c r="D140" s="1"/>
      <c r="E140" s="1" t="s">
        <v>46</v>
      </c>
    </row>
    <row r="141" spans="2:11" x14ac:dyDescent="0.25">
      <c r="D141" s="1"/>
      <c r="E141" s="1" t="s">
        <v>1</v>
      </c>
      <c r="H141" t="s">
        <v>45</v>
      </c>
      <c r="I141">
        <f>U71</f>
        <v>10</v>
      </c>
    </row>
    <row r="142" spans="2:11" x14ac:dyDescent="0.25">
      <c r="D142" s="1"/>
      <c r="E142" s="1" t="s">
        <v>44</v>
      </c>
      <c r="H142" t="s">
        <v>43</v>
      </c>
      <c r="I142">
        <f>U72</f>
        <v>2</v>
      </c>
    </row>
    <row r="143" spans="2:11" x14ac:dyDescent="0.25">
      <c r="D143" s="1"/>
      <c r="E143" s="1" t="s">
        <v>2</v>
      </c>
      <c r="H143" t="s">
        <v>42</v>
      </c>
      <c r="I143">
        <f>U73</f>
        <v>19</v>
      </c>
    </row>
    <row r="144" spans="2:11" x14ac:dyDescent="0.25">
      <c r="D144" s="1"/>
      <c r="E144" s="1" t="s">
        <v>41</v>
      </c>
      <c r="H144" t="s">
        <v>40</v>
      </c>
      <c r="I144">
        <f>U74</f>
        <v>2</v>
      </c>
    </row>
    <row r="145" spans="4:11" x14ac:dyDescent="0.25">
      <c r="D145" s="1"/>
      <c r="E145" s="1" t="s">
        <v>39</v>
      </c>
      <c r="H145" t="s">
        <v>38</v>
      </c>
      <c r="I145">
        <f>U75</f>
        <v>3</v>
      </c>
    </row>
    <row r="146" spans="4:11" x14ac:dyDescent="0.25">
      <c r="D146" s="1"/>
      <c r="E146" s="1" t="s">
        <v>12</v>
      </c>
      <c r="H146" t="s">
        <v>37</v>
      </c>
      <c r="I146">
        <f>U76</f>
        <v>3</v>
      </c>
    </row>
    <row r="147" spans="4:11" x14ac:dyDescent="0.25">
      <c r="D147" s="1"/>
      <c r="E147" s="1" t="s">
        <v>10</v>
      </c>
      <c r="H147" t="s">
        <v>36</v>
      </c>
      <c r="I147">
        <f>U77</f>
        <v>10</v>
      </c>
    </row>
    <row r="148" spans="4:11" x14ac:dyDescent="0.25">
      <c r="D148" s="1"/>
      <c r="E148" s="1" t="s">
        <v>35</v>
      </c>
      <c r="H148" t="s">
        <v>34</v>
      </c>
      <c r="I148">
        <f>U81+U79</f>
        <v>114</v>
      </c>
      <c r="J148">
        <v>2</v>
      </c>
      <c r="K148" t="s">
        <v>33</v>
      </c>
    </row>
    <row r="149" spans="4:11" x14ac:dyDescent="0.25">
      <c r="D149" s="1"/>
      <c r="E149" s="1" t="s">
        <v>3</v>
      </c>
      <c r="H149" t="s">
        <v>32</v>
      </c>
      <c r="I149">
        <f>U82</f>
        <v>4</v>
      </c>
    </row>
    <row r="150" spans="4:11" x14ac:dyDescent="0.25">
      <c r="D150" s="1"/>
      <c r="E150" s="1" t="s">
        <v>31</v>
      </c>
      <c r="H150" t="s">
        <v>30</v>
      </c>
      <c r="I150">
        <f>U83</f>
        <v>8</v>
      </c>
    </row>
    <row r="151" spans="4:11" x14ac:dyDescent="0.25">
      <c r="D151" s="1"/>
      <c r="E151" s="1" t="s">
        <v>11</v>
      </c>
      <c r="H151" t="s">
        <v>29</v>
      </c>
      <c r="I151">
        <f>U86</f>
        <v>3</v>
      </c>
    </row>
    <row r="152" spans="4:11" x14ac:dyDescent="0.25">
      <c r="D152" s="1"/>
      <c r="E152" s="1" t="s">
        <v>28</v>
      </c>
      <c r="H152" t="s">
        <v>27</v>
      </c>
      <c r="I152">
        <f>U88</f>
        <v>2</v>
      </c>
    </row>
    <row r="153" spans="4:11" x14ac:dyDescent="0.25">
      <c r="D153" s="1"/>
      <c r="E153" s="1" t="s">
        <v>25</v>
      </c>
      <c r="H153" t="s">
        <v>26</v>
      </c>
      <c r="I153">
        <f>U91</f>
        <v>5</v>
      </c>
    </row>
    <row r="154" spans="4:11" x14ac:dyDescent="0.25">
      <c r="D154" s="1"/>
      <c r="E154" s="1" t="s">
        <v>25</v>
      </c>
      <c r="H154" t="s">
        <v>24</v>
      </c>
      <c r="I154">
        <f>U95</f>
        <v>8</v>
      </c>
    </row>
    <row r="155" spans="4:11" x14ac:dyDescent="0.25">
      <c r="D155" s="1"/>
      <c r="E155" s="1" t="s">
        <v>23</v>
      </c>
      <c r="H155" t="s">
        <v>22</v>
      </c>
      <c r="I155">
        <f>U97</f>
        <v>4</v>
      </c>
    </row>
    <row r="156" spans="4:11" x14ac:dyDescent="0.25">
      <c r="D156" s="1"/>
      <c r="E156" s="1" t="s">
        <v>2</v>
      </c>
      <c r="H156" t="s">
        <v>21</v>
      </c>
      <c r="I156">
        <f>U98</f>
        <v>3</v>
      </c>
    </row>
    <row r="157" spans="4:11" x14ac:dyDescent="0.25">
      <c r="D157" s="1"/>
      <c r="E157" s="1" t="s">
        <v>2</v>
      </c>
      <c r="H157" t="s">
        <v>20</v>
      </c>
      <c r="I157">
        <f>U99</f>
        <v>3</v>
      </c>
    </row>
    <row r="158" spans="4:11" x14ac:dyDescent="0.25">
      <c r="D158" s="1"/>
      <c r="E158" s="1" t="s">
        <v>13</v>
      </c>
      <c r="H158" t="s">
        <v>19</v>
      </c>
      <c r="I158">
        <v>1</v>
      </c>
    </row>
    <row r="159" spans="4:11" x14ac:dyDescent="0.25">
      <c r="D159" s="1"/>
      <c r="E159" s="1" t="s">
        <v>11</v>
      </c>
    </row>
    <row r="160" spans="4:11" x14ac:dyDescent="0.25">
      <c r="D160" s="1"/>
      <c r="E160" s="1" t="s">
        <v>18</v>
      </c>
    </row>
    <row r="161" spans="4:5" x14ac:dyDescent="0.25">
      <c r="D161" s="1"/>
      <c r="E161" s="1" t="s">
        <v>8</v>
      </c>
    </row>
    <row r="162" spans="4:5" x14ac:dyDescent="0.25">
      <c r="D162" s="1"/>
      <c r="E162" s="1" t="s">
        <v>17</v>
      </c>
    </row>
    <row r="163" spans="4:5" x14ac:dyDescent="0.25">
      <c r="D163" s="1"/>
      <c r="E163" s="1" t="s">
        <v>16</v>
      </c>
    </row>
    <row r="164" spans="4:5" x14ac:dyDescent="0.25">
      <c r="D164" s="1"/>
      <c r="E164" s="1" t="s">
        <v>15</v>
      </c>
    </row>
    <row r="165" spans="4:5" x14ac:dyDescent="0.25">
      <c r="D165" s="1"/>
      <c r="E165" s="1" t="s">
        <v>1</v>
      </c>
    </row>
    <row r="166" spans="4:5" x14ac:dyDescent="0.25">
      <c r="D166" s="1"/>
      <c r="E166" s="1" t="s">
        <v>14</v>
      </c>
    </row>
    <row r="167" spans="4:5" x14ac:dyDescent="0.25">
      <c r="D167" s="1"/>
      <c r="E167" s="1" t="s">
        <v>6</v>
      </c>
    </row>
    <row r="168" spans="4:5" x14ac:dyDescent="0.25">
      <c r="D168" s="1"/>
      <c r="E168" s="1" t="s">
        <v>13</v>
      </c>
    </row>
    <row r="169" spans="4:5" x14ac:dyDescent="0.25">
      <c r="D169" s="1"/>
      <c r="E169" s="1" t="s">
        <v>12</v>
      </c>
    </row>
    <row r="170" spans="4:5" x14ac:dyDescent="0.25">
      <c r="D170" s="1"/>
      <c r="E170" s="1" t="s">
        <v>8</v>
      </c>
    </row>
    <row r="171" spans="4:5" x14ac:dyDescent="0.25">
      <c r="D171" s="1"/>
      <c r="E171" s="1" t="s">
        <v>10</v>
      </c>
    </row>
    <row r="172" spans="4:5" x14ac:dyDescent="0.25">
      <c r="D172" s="1"/>
      <c r="E172" s="1" t="s">
        <v>11</v>
      </c>
    </row>
    <row r="173" spans="4:5" x14ac:dyDescent="0.25">
      <c r="D173" s="1"/>
      <c r="E173" s="1" t="s">
        <v>10</v>
      </c>
    </row>
    <row r="174" spans="4:5" x14ac:dyDescent="0.25">
      <c r="D174" s="1"/>
      <c r="E174" s="1" t="s">
        <v>9</v>
      </c>
    </row>
    <row r="175" spans="4:5" x14ac:dyDescent="0.25">
      <c r="D175" s="1"/>
      <c r="E175" s="1" t="s">
        <v>8</v>
      </c>
    </row>
    <row r="176" spans="4:5" x14ac:dyDescent="0.25">
      <c r="D176" s="1"/>
      <c r="E176" s="1" t="s">
        <v>7</v>
      </c>
    </row>
    <row r="177" spans="4:5" x14ac:dyDescent="0.25">
      <c r="D177" s="1"/>
      <c r="E177" s="1" t="s">
        <v>3</v>
      </c>
    </row>
    <row r="178" spans="4:5" x14ac:dyDescent="0.25">
      <c r="D178" s="1"/>
      <c r="E178" s="1" t="s">
        <v>6</v>
      </c>
    </row>
    <row r="179" spans="4:5" x14ac:dyDescent="0.25">
      <c r="D179" s="1"/>
      <c r="E179" s="1" t="s">
        <v>5</v>
      </c>
    </row>
    <row r="180" spans="4:5" x14ac:dyDescent="0.25">
      <c r="D180" s="1"/>
      <c r="E180" s="1" t="s">
        <v>4</v>
      </c>
    </row>
    <row r="181" spans="4:5" x14ac:dyDescent="0.25">
      <c r="D181" s="1"/>
      <c r="E181" s="1" t="s">
        <v>3</v>
      </c>
    </row>
    <row r="182" spans="4:5" x14ac:dyDescent="0.25">
      <c r="D182" s="1"/>
      <c r="E182" s="1" t="s">
        <v>2</v>
      </c>
    </row>
    <row r="183" spans="4:5" x14ac:dyDescent="0.25">
      <c r="D183" s="1"/>
      <c r="E183" s="1" t="s">
        <v>1</v>
      </c>
    </row>
    <row r="184" spans="4:5" x14ac:dyDescent="0.25">
      <c r="D184" s="1"/>
      <c r="E184" s="1" t="s">
        <v>0</v>
      </c>
    </row>
  </sheetData>
  <pageMargins left="0.7" right="0.7" top="0.75" bottom="0.75" header="0.3" footer="0.3"/>
  <pageSetup orientation="portrait" horizontalDpi="1200" verticalDpi="1200" r:id="rId7"/>
  <drawing r:id="rId8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Abdelwakil Benabdi</dc:creator>
  <cp:lastModifiedBy>Abdelwakil Benabdi</cp:lastModifiedBy>
  <dcterms:created xsi:type="dcterms:W3CDTF">2020-11-08T22:15:21Z</dcterms:created>
  <dcterms:modified xsi:type="dcterms:W3CDTF">2020-11-08T22:16:08Z</dcterms:modified>
</cp:coreProperties>
</file>